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mc:AlternateContent xmlns:mc="http://schemas.openxmlformats.org/markup-compatibility/2006">
    <mc:Choice Requires="x15">
      <x15ac:absPath xmlns:x15ac="http://schemas.microsoft.com/office/spreadsheetml/2010/11/ac" url="C:\Users\user\Desktop\POVOLENKY\_bezplatná alokace\2026 šablony pro alokační období 2026-2030\VR k CNR\"/>
    </mc:Choice>
  </mc:AlternateContent>
  <xr:revisionPtr revIDLastSave="0" documentId="13_ncr:1_{FBEF8906-A298-432E-9946-059997E10274}" xr6:coauthVersionLast="47" xr6:coauthVersionMax="47" xr10:uidLastSave="{00000000-0000-0000-0000-000000000000}"/>
  <workbookProtection lockStructure="1"/>
  <bookViews>
    <workbookView xWindow="28680" yWindow="-120" windowWidth="25440" windowHeight="15390" xr2:uid="{CB4523C0-6465-424C-B398-AD8B5A867EA4}"/>
  </bookViews>
  <sheets>
    <sheet name="Guidelines and Conditions" sheetId="1" r:id="rId1"/>
    <sheet name="READ ME How to use this file" sheetId="8" r:id="rId2"/>
    <sheet name="Opinion Statement (Inst)" sheetId="2" r:id="rId3"/>
    <sheet name="Opinion Statement (DistHeat)" sheetId="14" r:id="rId4"/>
    <sheet name="Annex 1 - Findings" sheetId="4" r:id="rId5"/>
    <sheet name="Annex 2 - basis of work" sheetId="5" r:id="rId6"/>
    <sheet name="Annex 3 - Changes " sheetId="6" r:id="rId7"/>
    <sheet name="Accounting" sheetId="12" r:id="rId8"/>
    <sheet name="EUwideConstants" sheetId="7" state="hidden" r:id="rId9"/>
    <sheet name="MSParameters" sheetId="9" state="hidden" r:id="rId10"/>
    <sheet name="Translations" sheetId="10" state="hidden" r:id="rId11"/>
    <sheet name="VersionDocumentation" sheetId="11" state="hidden" r:id="rId12"/>
  </sheets>
  <definedNames>
    <definedName name="_xlnm._FilterDatabase" localSheetId="8" hidden="1">EUwideConstants!$A$145:$A$146</definedName>
    <definedName name="_xlnm._FilterDatabase" localSheetId="10" hidden="1">Translations!$A$1:$IT$466</definedName>
    <definedName name="_GoBack" localSheetId="0">'Guidelines and Conditions'!$C$12</definedName>
    <definedName name="accreditedcertified">EUwideConstants!$A$140:$A$141</definedName>
    <definedName name="Annex_I_Activity">EUwideConstants!$A$2:$A$31</definedName>
    <definedName name="CompetentAuthority">MSParameters!$A$40:$A$47</definedName>
    <definedName name="conductaccredited">MSParameters!$A$6:$A$11</definedName>
    <definedName name="conductaccredited2">MSParameters!$A$14:$A$19</definedName>
    <definedName name="conductaccredited3">MSParameters!$A$22:$A$27</definedName>
    <definedName name="EUconstNo">EUwideConstants!$A$136</definedName>
    <definedName name="EUConstYes">EUwideConstants!$A$135</definedName>
    <definedName name="InstallationName">EUwideConstants!$A$161</definedName>
    <definedName name="_xlnm.Print_Area" localSheetId="7">Accounting!$B$2:$DI$37</definedName>
    <definedName name="_xlnm.Print_Area" localSheetId="4">'Annex 1 - Findings'!$A$1:$E$75</definedName>
    <definedName name="_xlnm.Print_Area" localSheetId="5">'Annex 2 - basis of work'!$A$1:$B$58</definedName>
    <definedName name="_xlnm.Print_Area" localSheetId="6">'Annex 3 - Changes '!$A$1:$B$19</definedName>
    <definedName name="_xlnm.Print_Area" localSheetId="0">'Guidelines and Conditions'!$B$1:$I$79</definedName>
    <definedName name="_xlnm.Print_Area" localSheetId="3">'Opinion Statement (DistHeat)'!$B$7:$G$350</definedName>
    <definedName name="_xlnm.Print_Area" localSheetId="2">'Opinion Statement (Inst)'!$A$7:$E$152</definedName>
    <definedName name="_xlnm.Print_Area" localSheetId="1">'READ ME How to use this file'!$A$1:$C$39</definedName>
    <definedName name="OperatorName">EUwideConstants!$A$158</definedName>
    <definedName name="OtherMS_Websites">MSParameters!$A$30:$A$33</definedName>
    <definedName name="ReportingYear">EUwideConstants!$A$144:$A$150</definedName>
    <definedName name="Rulescompliance2">EUwideConstants!$A$120:$A$122</definedName>
    <definedName name="rulescompliance3">EUwideConstants!$A$125:$A$127</definedName>
    <definedName name="rulescompliance4">EUwideConstants!$A$130:$A$132</definedName>
    <definedName name="SelectYesNo">EUwideConstants!$A$153:$A$155</definedName>
    <definedName name="SI_Type">EUwideConstants!$A$34:$A$39</definedName>
    <definedName name="Sub_Installations">EUwideConstants!$A$42:$A$105</definedName>
    <definedName name="Target_Achieved">EUwideConstants!$A$114:$A$117</definedName>
    <definedName name="Target_Type">EUwideConstants!$A$108:$A$111</definedName>
    <definedName name="yesno">EUwideConstants!$A$135:$A$136</definedName>
    <definedName name="Z_3EE4370E_84AC_4220_AECA_2B19C5F3775F_.wvu.FilterData" localSheetId="8" hidden="1">EUwideConstants!$A$145:$A$146</definedName>
    <definedName name="Z_3EE4370E_84AC_4220_AECA_2B19C5F3775F_.wvu.PrintArea" localSheetId="0" hidden="1">'Guidelines and Conditions'!$C$12:$D$63</definedName>
    <definedName name="Z_3EE4370E_84AC_4220_AECA_2B19C5F3775F_.wvu.Rows" localSheetId="5" hidden="1">'Annex 2 - basis of work'!$58:$59</definedName>
    <definedName name="Z_3EE4370E_84AC_4220_AECA_2B19C5F3775F_.wvu.Rows" localSheetId="3" hidden="1">'Opinion Statement (DistHeat)'!#REF!,'Opinion Statement (DistHeat)'!#REF!</definedName>
    <definedName name="Z_3EE4370E_84AC_4220_AECA_2B19C5F3775F_.wvu.Rows" localSheetId="2" hidden="1">'Opinion Statement (Inst)'!#REF!,'Opinion Statement (Inst)'!#REF!</definedName>
    <definedName name="Z_A54031ED_59E9_4190_9F48_094FDC80E5C8_.wvu.FilterData" localSheetId="8" hidden="1">EUwideConstants!$A$145:$A$146</definedName>
    <definedName name="Z_A54031ED_59E9_4190_9F48_094FDC80E5C8_.wvu.PrintArea" localSheetId="0" hidden="1">'Guidelines and Conditions'!$C$12:$D$63</definedName>
    <definedName name="Z_A54031ED_59E9_4190_9F48_094FDC80E5C8_.wvu.Rows" localSheetId="5" hidden="1">'Annex 2 - basis of work'!$58:$59</definedName>
    <definedName name="Z_A54031ED_59E9_4190_9F48_094FDC80E5C8_.wvu.Rows" localSheetId="3" hidden="1">'Opinion Statement (DistHeat)'!#REF!,'Opinion Statement (DistHeat)'!#REF!</definedName>
    <definedName name="Z_A54031ED_59E9_4190_9F48_094FDC80E5C8_.wvu.Rows" localSheetId="2" hidden="1">'Opinion Statement (Inst)'!#REF!,'Opinion Statement (Inst)'!#REF!</definedName>
  </definedNames>
  <calcPr calcId="191029"/>
  <customWorkbookViews>
    <customWorkbookView name="nwalker - Personal View" guid="{A54031ED-59E9-4190-9F48-094FDC80E5C8}" mergeInterval="0" personalView="1" maximized="1" xWindow="1" yWindow="1" windowWidth="1020" windowHeight="538" tabRatio="851" activeSheetId="1"/>
    <customWorkbookView name="  - Persoonlijke weergave" guid="{3EE4370E-84AC-4220-AECA-2B19C5F3775F}" mergeInterval="0" personalView="1" maximized="1" windowWidth="1276" windowHeight="515" tabRatio="851"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12" l="1"/>
  <c r="I13" i="12"/>
  <c r="E230" i="14"/>
  <c r="C230" i="14"/>
  <c r="E209" i="14"/>
  <c r="C209" i="14"/>
  <c r="E188" i="14"/>
  <c r="C188" i="14"/>
  <c r="E167" i="14"/>
  <c r="C167" i="14"/>
  <c r="E146" i="14"/>
  <c r="C146" i="14"/>
  <c r="E125" i="14"/>
  <c r="C125" i="14"/>
  <c r="E104" i="14"/>
  <c r="C104" i="14"/>
  <c r="E83" i="14"/>
  <c r="C83" i="14"/>
  <c r="E62" i="14"/>
  <c r="C62" i="14"/>
  <c r="E41" i="14"/>
  <c r="C41" i="14"/>
  <c r="C32" i="2"/>
  <c r="B32" i="2"/>
  <c r="H284" i="14" l="1"/>
  <c r="A38" i="7"/>
  <c r="A37" i="7"/>
  <c r="F86" i="2"/>
  <c r="B4" i="8"/>
  <c r="WW13" i="12"/>
  <c r="WV13" i="12"/>
  <c r="WU13" i="12"/>
  <c r="WT13" i="12"/>
  <c r="WS13" i="12"/>
  <c r="WR13" i="12"/>
  <c r="WQ13" i="12"/>
  <c r="WP13" i="12"/>
  <c r="WO13" i="12"/>
  <c r="UD9" i="12"/>
  <c r="UE9" i="12" s="1"/>
  <c r="UF9" i="12" s="1"/>
  <c r="UG9" i="12" s="1"/>
  <c r="UH9" i="12" s="1"/>
  <c r="UI9" i="12" s="1"/>
  <c r="UJ9" i="12" s="1"/>
  <c r="UK9" i="12" s="1"/>
  <c r="UL9" i="12" s="1"/>
  <c r="SF9" i="12"/>
  <c r="SG9" i="12" s="1"/>
  <c r="SH9" i="12" s="1"/>
  <c r="SI9" i="12" s="1"/>
  <c r="SJ9" i="12" s="1"/>
  <c r="SK9" i="12" s="1"/>
  <c r="SL9" i="12" s="1"/>
  <c r="SM9" i="12" s="1"/>
  <c r="SN9" i="12" s="1"/>
  <c r="QH9" i="12"/>
  <c r="QI9" i="12" s="1"/>
  <c r="QJ9" i="12" s="1"/>
  <c r="QK9" i="12" s="1"/>
  <c r="QL9" i="12" s="1"/>
  <c r="QM9" i="12" s="1"/>
  <c r="QN9" i="12" s="1"/>
  <c r="QO9" i="12" s="1"/>
  <c r="QP9" i="12" s="1"/>
  <c r="OJ9" i="12"/>
  <c r="OK9" i="12" s="1"/>
  <c r="OL9" i="12" s="1"/>
  <c r="OM9" i="12" s="1"/>
  <c r="ON9" i="12" s="1"/>
  <c r="OO9" i="12" s="1"/>
  <c r="OP9" i="12" s="1"/>
  <c r="OQ9" i="12" s="1"/>
  <c r="OR9" i="12" s="1"/>
  <c r="ML9" i="12"/>
  <c r="MM9" i="12" s="1"/>
  <c r="MN9" i="12" s="1"/>
  <c r="MO9" i="12" s="1"/>
  <c r="MP9" i="12" s="1"/>
  <c r="MQ9" i="12" s="1"/>
  <c r="MR9" i="12" s="1"/>
  <c r="MS9" i="12" s="1"/>
  <c r="MT9" i="12" s="1"/>
  <c r="KN9" i="12"/>
  <c r="KO9" i="12" s="1"/>
  <c r="KP9" i="12" s="1"/>
  <c r="KQ9" i="12" s="1"/>
  <c r="KR9" i="12" s="1"/>
  <c r="KS9" i="12" s="1"/>
  <c r="KT9" i="12" s="1"/>
  <c r="KU9" i="12" s="1"/>
  <c r="KV9" i="12" s="1"/>
  <c r="IP9" i="12"/>
  <c r="IQ9" i="12" s="1"/>
  <c r="IR9" i="12" s="1"/>
  <c r="IS9" i="12" s="1"/>
  <c r="IT9" i="12" s="1"/>
  <c r="IU9" i="12" s="1"/>
  <c r="IV9" i="12" s="1"/>
  <c r="IW9" i="12" s="1"/>
  <c r="IX9" i="12" s="1"/>
  <c r="GR9" i="12"/>
  <c r="GS9" i="12" s="1"/>
  <c r="GT9" i="12" s="1"/>
  <c r="GU9" i="12" s="1"/>
  <c r="GV9" i="12" s="1"/>
  <c r="GW9" i="12" s="1"/>
  <c r="GX9" i="12" s="1"/>
  <c r="GY9" i="12" s="1"/>
  <c r="GZ9" i="12" s="1"/>
  <c r="ET9" i="12"/>
  <c r="EU9" i="12" s="1"/>
  <c r="EV9" i="12" s="1"/>
  <c r="EW9" i="12" s="1"/>
  <c r="EX9" i="12" s="1"/>
  <c r="EY9" i="12" s="1"/>
  <c r="EZ9" i="12" s="1"/>
  <c r="FA9" i="12" s="1"/>
  <c r="FB9" i="12" s="1"/>
  <c r="CV9" i="12"/>
  <c r="CW9" i="12" s="1"/>
  <c r="CX9" i="12" s="1"/>
  <c r="UA9" i="12"/>
  <c r="UB9" i="12" s="1"/>
  <c r="TW9" i="12"/>
  <c r="TX9" i="12" s="1"/>
  <c r="TS9" i="12"/>
  <c r="TT9" i="12" s="1"/>
  <c r="TO9" i="12"/>
  <c r="TP9" i="12" s="1"/>
  <c r="TK9" i="12"/>
  <c r="TL9" i="12" s="1"/>
  <c r="TG9" i="12"/>
  <c r="TH9" i="12" s="1"/>
  <c r="TC9" i="12"/>
  <c r="TD9" i="12" s="1"/>
  <c r="SY9" i="12"/>
  <c r="SZ9" i="12" s="1"/>
  <c r="SU9" i="12"/>
  <c r="SV9" i="12" s="1"/>
  <c r="SQ9" i="12"/>
  <c r="SR9" i="12" s="1"/>
  <c r="SC9" i="12"/>
  <c r="SD9" i="12" s="1"/>
  <c r="RY9" i="12"/>
  <c r="RZ9" i="12" s="1"/>
  <c r="RU9" i="12"/>
  <c r="RV9" i="12" s="1"/>
  <c r="RQ9" i="12"/>
  <c r="RR9" i="12" s="1"/>
  <c r="RM9" i="12"/>
  <c r="RN9" i="12" s="1"/>
  <c r="RI9" i="12"/>
  <c r="RJ9" i="12" s="1"/>
  <c r="RE9" i="12"/>
  <c r="RF9" i="12" s="1"/>
  <c r="RA9" i="12"/>
  <c r="RB9" i="12" s="1"/>
  <c r="QW9" i="12"/>
  <c r="QX9" i="12" s="1"/>
  <c r="QS9" i="12"/>
  <c r="QT9" i="12" s="1"/>
  <c r="QE9" i="12"/>
  <c r="QF9" i="12" s="1"/>
  <c r="QA9" i="12"/>
  <c r="QB9" i="12" s="1"/>
  <c r="PW9" i="12"/>
  <c r="PX9" i="12" s="1"/>
  <c r="PS9" i="12"/>
  <c r="PT9" i="12" s="1"/>
  <c r="PO9" i="12"/>
  <c r="PP9" i="12" s="1"/>
  <c r="PK9" i="12"/>
  <c r="PL9" i="12" s="1"/>
  <c r="PG9" i="12"/>
  <c r="PH9" i="12" s="1"/>
  <c r="PC9" i="12"/>
  <c r="PD9" i="12" s="1"/>
  <c r="OY9" i="12"/>
  <c r="OZ9" i="12" s="1"/>
  <c r="OU9" i="12"/>
  <c r="OV9" i="12" s="1"/>
  <c r="OG9" i="12"/>
  <c r="OH9" i="12" s="1"/>
  <c r="OC9" i="12"/>
  <c r="OD9" i="12" s="1"/>
  <c r="NY9" i="12"/>
  <c r="NZ9" i="12" s="1"/>
  <c r="NU9" i="12"/>
  <c r="NV9" i="12" s="1"/>
  <c r="NQ9" i="12"/>
  <c r="NR9" i="12" s="1"/>
  <c r="NM9" i="12"/>
  <c r="NN9" i="12" s="1"/>
  <c r="NI9" i="12"/>
  <c r="NJ9" i="12" s="1"/>
  <c r="NE9" i="12"/>
  <c r="NF9" i="12" s="1"/>
  <c r="NA9" i="12"/>
  <c r="NB9" i="12" s="1"/>
  <c r="MW9" i="12"/>
  <c r="MX9" i="12" s="1"/>
  <c r="MI9" i="12"/>
  <c r="MJ9" i="12" s="1"/>
  <c r="ME9" i="12"/>
  <c r="MF9" i="12" s="1"/>
  <c r="MA9" i="12"/>
  <c r="MB9" i="12" s="1"/>
  <c r="LW9" i="12"/>
  <c r="LX9" i="12" s="1"/>
  <c r="LS9" i="12"/>
  <c r="LT9" i="12" s="1"/>
  <c r="LO9" i="12"/>
  <c r="LP9" i="12" s="1"/>
  <c r="LK9" i="12"/>
  <c r="LL9" i="12" s="1"/>
  <c r="LG9" i="12"/>
  <c r="LH9" i="12" s="1"/>
  <c r="LC9" i="12"/>
  <c r="LD9" i="12" s="1"/>
  <c r="KY9" i="12"/>
  <c r="KZ9" i="12" s="1"/>
  <c r="KK9" i="12"/>
  <c r="KL9" i="12" s="1"/>
  <c r="KG9" i="12"/>
  <c r="KH9" i="12" s="1"/>
  <c r="KC9" i="12"/>
  <c r="KD9" i="12" s="1"/>
  <c r="JY9" i="12"/>
  <c r="JZ9" i="12" s="1"/>
  <c r="JU9" i="12"/>
  <c r="JV9" i="12" s="1"/>
  <c r="JQ9" i="12"/>
  <c r="JR9" i="12" s="1"/>
  <c r="JM9" i="12"/>
  <c r="JN9" i="12" s="1"/>
  <c r="JI9" i="12"/>
  <c r="JJ9" i="12" s="1"/>
  <c r="JE9" i="12"/>
  <c r="JF9" i="12" s="1"/>
  <c r="JA9" i="12"/>
  <c r="JB9" i="12" s="1"/>
  <c r="IM9" i="12"/>
  <c r="IN9" i="12" s="1"/>
  <c r="II9" i="12"/>
  <c r="IJ9" i="12" s="1"/>
  <c r="IE9" i="12"/>
  <c r="IF9" i="12" s="1"/>
  <c r="IA9" i="12"/>
  <c r="IB9" i="12" s="1"/>
  <c r="HW9" i="12"/>
  <c r="HX9" i="12" s="1"/>
  <c r="HS9" i="12"/>
  <c r="HT9" i="12" s="1"/>
  <c r="HO9" i="12"/>
  <c r="HP9" i="12" s="1"/>
  <c r="HK9" i="12"/>
  <c r="HL9" i="12" s="1"/>
  <c r="HG9" i="12"/>
  <c r="HH9" i="12" s="1"/>
  <c r="HC9" i="12"/>
  <c r="HD9" i="12" s="1"/>
  <c r="GO9" i="12"/>
  <c r="GP9" i="12" s="1"/>
  <c r="GK9" i="12"/>
  <c r="GL9" i="12" s="1"/>
  <c r="GG9" i="12"/>
  <c r="GH9" i="12" s="1"/>
  <c r="GC9" i="12"/>
  <c r="GD9" i="12" s="1"/>
  <c r="FY9" i="12"/>
  <c r="FZ9" i="12" s="1"/>
  <c r="FU9" i="12"/>
  <c r="FV9" i="12" s="1"/>
  <c r="FQ9" i="12"/>
  <c r="FR9" i="12" s="1"/>
  <c r="FM9" i="12"/>
  <c r="FN9" i="12" s="1"/>
  <c r="FI9" i="12"/>
  <c r="FJ9" i="12" s="1"/>
  <c r="FE9" i="12"/>
  <c r="FF9" i="12" s="1"/>
  <c r="EQ9" i="12"/>
  <c r="ER9" i="12" s="1"/>
  <c r="EM9" i="12"/>
  <c r="EN9" i="12" s="1"/>
  <c r="EI9" i="12"/>
  <c r="EJ9" i="12" s="1"/>
  <c r="EE9" i="12"/>
  <c r="EF9" i="12" s="1"/>
  <c r="EA9" i="12"/>
  <c r="EB9" i="12" s="1"/>
  <c r="DW9" i="12"/>
  <c r="DX9" i="12" s="1"/>
  <c r="DS9" i="12"/>
  <c r="DT9" i="12" s="1"/>
  <c r="DO9" i="12"/>
  <c r="DP9" i="12" s="1"/>
  <c r="DK9" i="12"/>
  <c r="DL9" i="12" s="1"/>
  <c r="DG9" i="12"/>
  <c r="DH9" i="12" s="1"/>
  <c r="BQ9" i="12"/>
  <c r="BR9" i="12" s="1"/>
  <c r="BI9" i="12"/>
  <c r="BJ9" i="12" s="1"/>
  <c r="R9" i="12"/>
  <c r="W9" i="12" s="1"/>
  <c r="AB9" i="12" s="1"/>
  <c r="AG9" i="12" s="1"/>
  <c r="AL9" i="12" s="1"/>
  <c r="AQ9" i="12" s="1"/>
  <c r="AV9" i="12" s="1"/>
  <c r="BA9" i="12" s="1"/>
  <c r="BF9" i="12" s="1"/>
  <c r="Q9" i="12"/>
  <c r="V9" i="12" s="1"/>
  <c r="AA9" i="12" s="1"/>
  <c r="AF9" i="12" s="1"/>
  <c r="AK9" i="12" s="1"/>
  <c r="AP9" i="12" s="1"/>
  <c r="AU9" i="12" s="1"/>
  <c r="AZ9" i="12" s="1"/>
  <c r="BE9" i="12" s="1"/>
  <c r="P9" i="12"/>
  <c r="U9" i="12" s="1"/>
  <c r="Z9" i="12" s="1"/>
  <c r="AE9" i="12" s="1"/>
  <c r="AJ9" i="12" s="1"/>
  <c r="AO9" i="12" s="1"/>
  <c r="AT9" i="12" s="1"/>
  <c r="AY9" i="12" s="1"/>
  <c r="BD9" i="12" s="1"/>
  <c r="O9" i="12"/>
  <c r="T9" i="12" s="1"/>
  <c r="Y9" i="12" s="1"/>
  <c r="AD9" i="12" s="1"/>
  <c r="AI9" i="12" s="1"/>
  <c r="AN9" i="12" s="1"/>
  <c r="AS9" i="12" s="1"/>
  <c r="AX9" i="12" s="1"/>
  <c r="BC9" i="12" s="1"/>
  <c r="J8" i="12"/>
  <c r="K8" i="12" s="1"/>
  <c r="N9" i="12"/>
  <c r="S9" i="12" s="1"/>
  <c r="X9" i="12" s="1"/>
  <c r="AC9" i="12" s="1"/>
  <c r="AH9" i="12" s="1"/>
  <c r="AM9" i="12" s="1"/>
  <c r="AR9" i="12" s="1"/>
  <c r="AW9" i="12" s="1"/>
  <c r="BB9" i="12" s="1"/>
  <c r="C8" i="12"/>
  <c r="C13" i="12" s="1"/>
  <c r="E13" i="12"/>
  <c r="B13" i="12"/>
  <c r="DO1" i="12"/>
  <c r="CX6" i="12"/>
  <c r="R2" i="12"/>
  <c r="V2" i="12" s="1"/>
  <c r="Q2" i="12"/>
  <c r="P2" i="12"/>
  <c r="O2" i="12"/>
  <c r="N6" i="12"/>
  <c r="M6" i="12"/>
  <c r="L6" i="12"/>
  <c r="K6" i="12"/>
  <c r="D1" i="12"/>
  <c r="D13" i="12" s="1"/>
  <c r="BM9" i="12" l="1"/>
  <c r="BN9" i="12" s="1"/>
  <c r="CY9" i="12"/>
  <c r="J13" i="12"/>
  <c r="L8" i="12"/>
  <c r="K13" i="12"/>
  <c r="D8" i="12"/>
  <c r="BU9" i="12"/>
  <c r="DP1" i="12"/>
  <c r="S2" i="12"/>
  <c r="T2" i="12"/>
  <c r="U2" i="12"/>
  <c r="Z2" i="12"/>
  <c r="Y2" i="12"/>
  <c r="X2" i="12"/>
  <c r="W2" i="12"/>
  <c r="BY9" i="12" l="1"/>
  <c r="BV9" i="12"/>
  <c r="CZ9" i="12"/>
  <c r="DA9" i="12" s="1"/>
  <c r="DB9" i="12" s="1"/>
  <c r="DC9" i="12" s="1"/>
  <c r="DD9" i="12" s="1"/>
  <c r="E8" i="12"/>
  <c r="M8" i="12"/>
  <c r="L13" i="12"/>
  <c r="AB2" i="12"/>
  <c r="AD2" i="12"/>
  <c r="AC2" i="12"/>
  <c r="AA2" i="12"/>
  <c r="CC9" i="12" l="1"/>
  <c r="BZ9" i="12"/>
  <c r="N8" i="12"/>
  <c r="M13" i="12"/>
  <c r="F8" i="12"/>
  <c r="AG2" i="12"/>
  <c r="AH2" i="12"/>
  <c r="AF2" i="12"/>
  <c r="AE2" i="12"/>
  <c r="CG9" i="12" l="1"/>
  <c r="CD9" i="12"/>
  <c r="N12" i="12"/>
  <c r="N13" i="12"/>
  <c r="F13" i="12"/>
  <c r="G8" i="12"/>
  <c r="O8" i="12"/>
  <c r="AL2" i="12"/>
  <c r="AK2" i="12"/>
  <c r="AJ2" i="12"/>
  <c r="AI2" i="12"/>
  <c r="CK9" i="12" l="1"/>
  <c r="CH9" i="12"/>
  <c r="P8" i="12"/>
  <c r="O13" i="12"/>
  <c r="H8" i="12"/>
  <c r="AN2" i="12"/>
  <c r="AM2" i="12"/>
  <c r="AQ2" i="12"/>
  <c r="AP2" i="12"/>
  <c r="AO2" i="12"/>
  <c r="CO9" i="12" l="1"/>
  <c r="CL9" i="12"/>
  <c r="H13" i="12"/>
  <c r="Q8" i="12"/>
  <c r="P13" i="12"/>
  <c r="AS2" i="12"/>
  <c r="AU2" i="12"/>
  <c r="AT2" i="12"/>
  <c r="AR2" i="12"/>
  <c r="CS9" i="12" l="1"/>
  <c r="CT9" i="12" s="1"/>
  <c r="CP9" i="12"/>
  <c r="Q13" i="12"/>
  <c r="R8" i="12"/>
  <c r="AY2" i="12"/>
  <c r="AW2" i="12"/>
  <c r="AV2" i="12"/>
  <c r="AX2" i="12"/>
  <c r="S8" i="12" l="1"/>
  <c r="S12" i="12" s="1"/>
  <c r="R13" i="12"/>
  <c r="B10" i="12"/>
  <c r="G3" i="4"/>
  <c r="A253" i="14"/>
  <c r="A12" i="14"/>
  <c r="C11" i="12" s="1"/>
  <c r="A11" i="14"/>
  <c r="B11" i="12" s="1"/>
  <c r="A22" i="2"/>
  <c r="H253" i="14"/>
  <c r="H25" i="14"/>
  <c r="H59" i="14"/>
  <c r="F25" i="14"/>
  <c r="M11" i="12" s="1"/>
  <c r="E25" i="14"/>
  <c r="D25" i="14"/>
  <c r="C25" i="14"/>
  <c r="A25" i="14"/>
  <c r="I11" i="12" s="1"/>
  <c r="A24" i="14"/>
  <c r="C324" i="14"/>
  <c r="C311" i="14"/>
  <c r="C308" i="14"/>
  <c r="H264" i="14"/>
  <c r="B228" i="14"/>
  <c r="B207" i="14"/>
  <c r="B186" i="14"/>
  <c r="B165" i="14"/>
  <c r="B144" i="14"/>
  <c r="B123" i="14"/>
  <c r="B102" i="14"/>
  <c r="B81" i="14"/>
  <c r="B60" i="14"/>
  <c r="B39" i="14"/>
  <c r="H243" i="14"/>
  <c r="D242" i="14"/>
  <c r="C242" i="14"/>
  <c r="C241" i="14"/>
  <c r="A241" i="14"/>
  <c r="H235" i="14"/>
  <c r="H231" i="14"/>
  <c r="H230" i="14"/>
  <c r="G230" i="14"/>
  <c r="A230" i="14"/>
  <c r="A229" i="14"/>
  <c r="D221" i="14"/>
  <c r="C221" i="14"/>
  <c r="C220" i="14"/>
  <c r="A220" i="14"/>
  <c r="G209" i="14"/>
  <c r="A209" i="14"/>
  <c r="A208" i="14"/>
  <c r="D200" i="14"/>
  <c r="C200" i="14"/>
  <c r="C199" i="14"/>
  <c r="A199" i="14"/>
  <c r="G188" i="14"/>
  <c r="A188" i="14"/>
  <c r="A187" i="14"/>
  <c r="H180" i="14"/>
  <c r="D179" i="14"/>
  <c r="C179" i="14"/>
  <c r="C178" i="14"/>
  <c r="A178" i="14"/>
  <c r="H172" i="14"/>
  <c r="H168" i="14"/>
  <c r="H167" i="14"/>
  <c r="G167" i="14"/>
  <c r="A167" i="14"/>
  <c r="A166" i="14"/>
  <c r="H159" i="14"/>
  <c r="D158" i="14"/>
  <c r="C158" i="14"/>
  <c r="C157" i="14"/>
  <c r="A157" i="14"/>
  <c r="H151" i="14"/>
  <c r="H147" i="14"/>
  <c r="H146" i="14"/>
  <c r="G146" i="14"/>
  <c r="A146" i="14"/>
  <c r="A145" i="14"/>
  <c r="H138" i="14"/>
  <c r="D137" i="14"/>
  <c r="C137" i="14"/>
  <c r="C136" i="14"/>
  <c r="A136" i="14"/>
  <c r="H130" i="14"/>
  <c r="H126" i="14"/>
  <c r="H125" i="14"/>
  <c r="G125" i="14"/>
  <c r="A125" i="14"/>
  <c r="A124" i="14"/>
  <c r="H117" i="14"/>
  <c r="D116" i="14"/>
  <c r="C116" i="14"/>
  <c r="C115" i="14"/>
  <c r="A115" i="14"/>
  <c r="H109" i="14"/>
  <c r="H105" i="14"/>
  <c r="H104" i="14"/>
  <c r="G104" i="14"/>
  <c r="A104" i="14"/>
  <c r="A103" i="14"/>
  <c r="H96" i="14"/>
  <c r="D95" i="14"/>
  <c r="C95" i="14"/>
  <c r="C94" i="14"/>
  <c r="A94" i="14"/>
  <c r="H88" i="14"/>
  <c r="H84" i="14"/>
  <c r="H83" i="14"/>
  <c r="G83" i="14"/>
  <c r="A83" i="14"/>
  <c r="A82" i="14"/>
  <c r="H75" i="14"/>
  <c r="D74" i="14"/>
  <c r="C74" i="14"/>
  <c r="C73" i="14"/>
  <c r="A73" i="14"/>
  <c r="H67" i="14"/>
  <c r="H63" i="14"/>
  <c r="H62" i="14"/>
  <c r="G62" i="14"/>
  <c r="A62" i="14"/>
  <c r="A61" i="14"/>
  <c r="A17" i="14"/>
  <c r="B5" i="2"/>
  <c r="CX5" i="12" s="1"/>
  <c r="A4" i="2"/>
  <c r="A1" i="2"/>
  <c r="C5" i="14"/>
  <c r="A4" i="14"/>
  <c r="A1" i="14"/>
  <c r="H349" i="14"/>
  <c r="A349" i="14"/>
  <c r="H348" i="14"/>
  <c r="A348" i="14"/>
  <c r="A347" i="14"/>
  <c r="A346" i="14"/>
  <c r="H345" i="14"/>
  <c r="A345" i="14"/>
  <c r="H344" i="14"/>
  <c r="A344" i="14"/>
  <c r="H342" i="14"/>
  <c r="A342" i="14"/>
  <c r="H341" i="14"/>
  <c r="A341" i="14"/>
  <c r="H340" i="14"/>
  <c r="A340" i="14"/>
  <c r="H338" i="14"/>
  <c r="A338" i="14"/>
  <c r="H337" i="14"/>
  <c r="A337" i="14"/>
  <c r="H336" i="14"/>
  <c r="A336" i="14"/>
  <c r="H335" i="14"/>
  <c r="A335" i="14"/>
  <c r="H334" i="14"/>
  <c r="A334" i="14"/>
  <c r="A333" i="14"/>
  <c r="C331" i="14"/>
  <c r="C330" i="14"/>
  <c r="C329" i="14"/>
  <c r="C328" i="14"/>
  <c r="H327" i="14"/>
  <c r="C327" i="14"/>
  <c r="C326" i="14"/>
  <c r="H325" i="14"/>
  <c r="C325" i="14"/>
  <c r="H324" i="14"/>
  <c r="A324" i="14"/>
  <c r="H320" i="14"/>
  <c r="H313" i="14"/>
  <c r="A313" i="14"/>
  <c r="H312" i="14"/>
  <c r="H311" i="14"/>
  <c r="A311" i="14"/>
  <c r="H309" i="14"/>
  <c r="H308" i="14"/>
  <c r="A308" i="14"/>
  <c r="A307" i="14"/>
  <c r="H306" i="14"/>
  <c r="H305" i="14"/>
  <c r="C304" i="14"/>
  <c r="A303" i="14"/>
  <c r="H302" i="14"/>
  <c r="C301" i="14"/>
  <c r="A300" i="14"/>
  <c r="H299" i="14"/>
  <c r="C298" i="14"/>
  <c r="A297" i="14"/>
  <c r="H296" i="14"/>
  <c r="A296" i="14"/>
  <c r="C294" i="14"/>
  <c r="A293" i="14"/>
  <c r="C291" i="14"/>
  <c r="H290" i="14"/>
  <c r="A290" i="14"/>
  <c r="A289" i="14"/>
  <c r="H288" i="14"/>
  <c r="A288" i="14"/>
  <c r="C286" i="14"/>
  <c r="A285" i="14"/>
  <c r="A284" i="14"/>
  <c r="A283" i="14"/>
  <c r="C281" i="14"/>
  <c r="H280" i="14"/>
  <c r="A280" i="14"/>
  <c r="H279" i="14"/>
  <c r="C278" i="14"/>
  <c r="A277" i="14"/>
  <c r="H276" i="14"/>
  <c r="C275" i="14"/>
  <c r="H274" i="14"/>
  <c r="A274" i="14"/>
  <c r="A273" i="14"/>
  <c r="A272" i="14"/>
  <c r="A271" i="14"/>
  <c r="A270" i="14"/>
  <c r="A269" i="14"/>
  <c r="A268" i="14"/>
  <c r="A267" i="14"/>
  <c r="A266" i="14"/>
  <c r="A265" i="14"/>
  <c r="A264" i="14"/>
  <c r="H263" i="14"/>
  <c r="A263" i="14"/>
  <c r="H262" i="14"/>
  <c r="A262" i="14"/>
  <c r="A261" i="14"/>
  <c r="H260" i="14"/>
  <c r="A260" i="14"/>
  <c r="H258" i="14"/>
  <c r="A258" i="14"/>
  <c r="H257" i="14"/>
  <c r="A257" i="14"/>
  <c r="H256" i="14"/>
  <c r="A256" i="14"/>
  <c r="H255" i="14"/>
  <c r="A255" i="14"/>
  <c r="H254" i="14"/>
  <c r="A254" i="14"/>
  <c r="A252" i="14"/>
  <c r="H250" i="14"/>
  <c r="A250" i="14"/>
  <c r="H249" i="14"/>
  <c r="A249" i="14"/>
  <c r="H54" i="14"/>
  <c r="D53" i="14"/>
  <c r="C53" i="14"/>
  <c r="C52" i="14"/>
  <c r="A52" i="14"/>
  <c r="H46" i="14"/>
  <c r="H42" i="14"/>
  <c r="H41" i="14"/>
  <c r="G41" i="14"/>
  <c r="A41" i="14"/>
  <c r="A40" i="14"/>
  <c r="H22" i="14"/>
  <c r="A22" i="14"/>
  <c r="A21" i="14"/>
  <c r="H20" i="14"/>
  <c r="A20" i="14"/>
  <c r="H11" i="12" s="1"/>
  <c r="H19" i="14"/>
  <c r="A19" i="14"/>
  <c r="G11" i="12" s="1"/>
  <c r="C18" i="14"/>
  <c r="A18" i="14"/>
  <c r="A37" i="14"/>
  <c r="H26" i="14"/>
  <c r="H15" i="14"/>
  <c r="A15" i="14"/>
  <c r="F11" i="12" s="1"/>
  <c r="H14" i="14"/>
  <c r="A14" i="14"/>
  <c r="E11" i="12" s="1"/>
  <c r="H13" i="14"/>
  <c r="A13" i="14"/>
  <c r="D11" i="12" s="1"/>
  <c r="A10" i="14"/>
  <c r="B8" i="14"/>
  <c r="H7" i="14"/>
  <c r="B7" i="14"/>
  <c r="H6" i="14"/>
  <c r="F24" i="2"/>
  <c r="F33" i="2"/>
  <c r="F127" i="2"/>
  <c r="J11" i="12" l="1"/>
  <c r="O11" i="12"/>
  <c r="K11" i="12"/>
  <c r="P11" i="12"/>
  <c r="R11" i="12"/>
  <c r="N11" i="12"/>
  <c r="L11" i="12"/>
  <c r="Q11" i="12"/>
  <c r="S13" i="12"/>
  <c r="S11" i="12"/>
  <c r="T8" i="12"/>
  <c r="J459" i="10"/>
  <c r="A2" i="6"/>
  <c r="A2" i="5"/>
  <c r="F107" i="2"/>
  <c r="F104" i="2"/>
  <c r="F101" i="2"/>
  <c r="U8" i="12" l="1"/>
  <c r="T13" i="12"/>
  <c r="T11" i="12"/>
  <c r="EW6" i="12"/>
  <c r="U13" i="12" l="1"/>
  <c r="V8" i="12"/>
  <c r="U11" i="12"/>
  <c r="EX1" i="12"/>
  <c r="DI1" i="12"/>
  <c r="DH6" i="12"/>
  <c r="W8" i="12" l="1"/>
  <c r="V11" i="12"/>
  <c r="V13" i="12"/>
  <c r="DI6" i="12"/>
  <c r="EY1" i="12"/>
  <c r="EX6" i="12"/>
  <c r="DQ1" i="12"/>
  <c r="DJ1" i="12"/>
  <c r="BA2" i="12"/>
  <c r="BB2" i="12" s="1"/>
  <c r="BC2" i="12" s="1"/>
  <c r="BD2" i="12" s="1"/>
  <c r="BE2" i="12" s="1"/>
  <c r="BF2" i="12" s="1"/>
  <c r="BG2" i="12" s="1"/>
  <c r="BH2" i="12" s="1"/>
  <c r="BI2" i="12" s="1"/>
  <c r="G1" i="12"/>
  <c r="G13" i="12" s="1"/>
  <c r="X8" i="12" l="1"/>
  <c r="X12" i="12" s="1"/>
  <c r="W11" i="12"/>
  <c r="W13" i="12"/>
  <c r="H1" i="12"/>
  <c r="EY6" i="12"/>
  <c r="EZ1" i="12"/>
  <c r="DR1" i="12"/>
  <c r="DJ6" i="12"/>
  <c r="DK1" i="12"/>
  <c r="A23" i="9"/>
  <c r="A139" i="7"/>
  <c r="A114" i="7"/>
  <c r="A108" i="7"/>
  <c r="A42" i="7"/>
  <c r="A34" i="7"/>
  <c r="A117" i="7"/>
  <c r="A116" i="7"/>
  <c r="A111" i="7"/>
  <c r="A110"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39" i="7"/>
  <c r="A36" i="7"/>
  <c r="A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B23" i="2"/>
  <c r="F56" i="2"/>
  <c r="A56" i="2"/>
  <c r="F45" i="2"/>
  <c r="C44" i="2"/>
  <c r="B44" i="2"/>
  <c r="B43" i="2"/>
  <c r="F37" i="2"/>
  <c r="E32" i="2"/>
  <c r="N4" i="12" s="1"/>
  <c r="M4" i="12"/>
  <c r="L4" i="12"/>
  <c r="A32" i="2"/>
  <c r="K4" i="12" s="1"/>
  <c r="A31" i="2"/>
  <c r="A26" i="2"/>
  <c r="A25" i="2"/>
  <c r="A24" i="2"/>
  <c r="A43" i="2"/>
  <c r="X13" i="12" l="1"/>
  <c r="X11" i="12"/>
  <c r="Y8" i="12"/>
  <c r="EZ6" i="12"/>
  <c r="I1" i="12"/>
  <c r="DS1" i="12"/>
  <c r="DL1" i="12"/>
  <c r="DK6" i="12"/>
  <c r="O1" i="12"/>
  <c r="A144" i="7"/>
  <c r="A153" i="7"/>
  <c r="Y13" i="12" l="1"/>
  <c r="Y11" i="12"/>
  <c r="Z8" i="12"/>
  <c r="O6" i="12"/>
  <c r="O4" i="12"/>
  <c r="J1" i="12"/>
  <c r="DT1" i="12"/>
  <c r="DM1" i="12"/>
  <c r="DL6" i="12"/>
  <c r="P1" i="12"/>
  <c r="F32" i="2"/>
  <c r="C62" i="1"/>
  <c r="A32" i="9"/>
  <c r="A31" i="9"/>
  <c r="A30" i="9"/>
  <c r="C37" i="5"/>
  <c r="C55" i="5"/>
  <c r="C46" i="5"/>
  <c r="B25" i="5"/>
  <c r="B24" i="5"/>
  <c r="A126" i="2"/>
  <c r="B126" i="2"/>
  <c r="F126" i="2"/>
  <c r="B127" i="2"/>
  <c r="F129" i="2"/>
  <c r="B128" i="2"/>
  <c r="B129" i="2"/>
  <c r="B130" i="2"/>
  <c r="B131" i="2"/>
  <c r="B132" i="2"/>
  <c r="B133" i="2"/>
  <c r="A115" i="2"/>
  <c r="A64" i="2"/>
  <c r="AA8" i="12" l="1"/>
  <c r="Z13" i="12"/>
  <c r="Z11" i="12"/>
  <c r="P4" i="12"/>
  <c r="P6" i="12"/>
  <c r="J6" i="12"/>
  <c r="DU1" i="12"/>
  <c r="DM6" i="12"/>
  <c r="Q1" i="12"/>
  <c r="R1" i="12" s="1"/>
  <c r="C4" i="8"/>
  <c r="B12" i="8"/>
  <c r="F76" i="1"/>
  <c r="C18" i="1"/>
  <c r="C17" i="1"/>
  <c r="C14" i="1"/>
  <c r="B5" i="1"/>
  <c r="B8" i="1"/>
  <c r="B7" i="1"/>
  <c r="B6" i="1"/>
  <c r="B4" i="1"/>
  <c r="B2" i="1"/>
  <c r="AB8" i="12" l="1"/>
  <c r="AA13" i="12"/>
  <c r="AA11" i="12"/>
  <c r="Q4" i="12"/>
  <c r="Q6" i="12"/>
  <c r="DV1" i="12"/>
  <c r="C22" i="1"/>
  <c r="AC8" i="12" l="1"/>
  <c r="AC12" i="12" s="1"/>
  <c r="AB11" i="12"/>
  <c r="AB13" i="12"/>
  <c r="DW1" i="12"/>
  <c r="FC1" i="12"/>
  <c r="FD1" i="12" s="1"/>
  <c r="O27" i="12"/>
  <c r="Q27" i="12"/>
  <c r="P27" i="12"/>
  <c r="L27" i="12"/>
  <c r="K25" i="12"/>
  <c r="P25" i="12"/>
  <c r="N25" i="12"/>
  <c r="B50" i="5"/>
  <c r="A155" i="7"/>
  <c r="A136" i="7"/>
  <c r="AC13" i="12" l="1"/>
  <c r="AD8" i="12"/>
  <c r="AC11" i="12"/>
  <c r="R4" i="12"/>
  <c r="S1" i="12"/>
  <c r="R6" i="12"/>
  <c r="DX1" i="12"/>
  <c r="DW6" i="12"/>
  <c r="FE1" i="12"/>
  <c r="AD13" i="12" l="1"/>
  <c r="AD11" i="12"/>
  <c r="AE8" i="12"/>
  <c r="S6" i="12"/>
  <c r="S4" i="12"/>
  <c r="T1" i="12"/>
  <c r="DY1" i="12"/>
  <c r="DX6" i="12"/>
  <c r="FF1" i="12"/>
  <c r="AE11" i="12" l="1"/>
  <c r="AF8" i="12"/>
  <c r="AE13" i="12"/>
  <c r="T4" i="12"/>
  <c r="T6" i="12"/>
  <c r="U1" i="12"/>
  <c r="V1" i="12" s="1"/>
  <c r="DZ1" i="12"/>
  <c r="DY6" i="12"/>
  <c r="FG1" i="12"/>
  <c r="AF11" i="12" l="1"/>
  <c r="AG8" i="12"/>
  <c r="AF13" i="12"/>
  <c r="U6" i="12"/>
  <c r="U4" i="12"/>
  <c r="EA1" i="12"/>
  <c r="DZ6" i="12"/>
  <c r="DZ4" i="12"/>
  <c r="FH1" i="12"/>
  <c r="EB1" i="12" l="1"/>
  <c r="EB6" i="12" s="1"/>
  <c r="EA6" i="12"/>
  <c r="AH8" i="12"/>
  <c r="AH12" i="12" s="1"/>
  <c r="AG11" i="12"/>
  <c r="AG13" i="12"/>
  <c r="FI1" i="12"/>
  <c r="EC1" i="12" l="1"/>
  <c r="ED1" i="12" s="1"/>
  <c r="AH13" i="12"/>
  <c r="AI8" i="12"/>
  <c r="AH11" i="12"/>
  <c r="V6" i="12"/>
  <c r="V4" i="12"/>
  <c r="W1" i="12"/>
  <c r="EC6" i="12" l="1"/>
  <c r="AI13" i="12"/>
  <c r="AI11" i="12"/>
  <c r="AJ8" i="12"/>
  <c r="W6" i="12"/>
  <c r="W4" i="12"/>
  <c r="X1" i="12"/>
  <c r="EE1" i="12"/>
  <c r="ED6" i="12"/>
  <c r="AJ11" i="12" l="1"/>
  <c r="AK8" i="12"/>
  <c r="AJ13" i="12"/>
  <c r="X6" i="12"/>
  <c r="X4" i="12"/>
  <c r="Y1" i="12"/>
  <c r="Z1" i="12" s="1"/>
  <c r="EF1" i="12"/>
  <c r="EE6" i="12"/>
  <c r="AK11" i="12" l="1"/>
  <c r="AK13" i="12"/>
  <c r="AL8" i="12"/>
  <c r="Y6" i="12"/>
  <c r="Y4" i="12"/>
  <c r="EG1" i="12"/>
  <c r="EF6" i="12"/>
  <c r="AM8" i="12" l="1"/>
  <c r="AM12" i="12" s="1"/>
  <c r="AL11" i="12"/>
  <c r="AL13" i="12"/>
  <c r="EH1" i="12"/>
  <c r="EG6" i="12"/>
  <c r="AN8" i="12" l="1"/>
  <c r="AM13" i="12"/>
  <c r="AM11" i="12"/>
  <c r="Z4" i="12"/>
  <c r="Z6" i="12"/>
  <c r="AA1" i="12"/>
  <c r="EI1" i="12"/>
  <c r="EH6" i="12"/>
  <c r="AN11" i="12" l="1"/>
  <c r="AO8" i="12"/>
  <c r="AN13" i="12"/>
  <c r="AB1" i="12"/>
  <c r="AA6" i="12"/>
  <c r="AA4" i="12"/>
  <c r="EJ1" i="12"/>
  <c r="EI6" i="12"/>
  <c r="AO11" i="12" l="1"/>
  <c r="AP8" i="12"/>
  <c r="AO13" i="12"/>
  <c r="AC1" i="12"/>
  <c r="AD1" i="12" s="1"/>
  <c r="AB4" i="12"/>
  <c r="AB6" i="12"/>
  <c r="EJ6" i="12"/>
  <c r="EK1" i="12"/>
  <c r="AQ8" i="12" l="1"/>
  <c r="AP11" i="12"/>
  <c r="AP13" i="12"/>
  <c r="AC6" i="12"/>
  <c r="AC4" i="12"/>
  <c r="EK6" i="12"/>
  <c r="EL1" i="12"/>
  <c r="AR8" i="12" l="1"/>
  <c r="AR12" i="12" s="1"/>
  <c r="AQ11" i="12"/>
  <c r="AQ13" i="12"/>
  <c r="EL6" i="12"/>
  <c r="EM1" i="12"/>
  <c r="B3" i="12"/>
  <c r="A142" i="2"/>
  <c r="AR13" i="12" l="1"/>
  <c r="AR11" i="12"/>
  <c r="AS8" i="12"/>
  <c r="AD6" i="12"/>
  <c r="AD4" i="12"/>
  <c r="AE1" i="12"/>
  <c r="EM6" i="12"/>
  <c r="EN1" i="12"/>
  <c r="I6" i="12"/>
  <c r="H6" i="12"/>
  <c r="G6" i="12"/>
  <c r="F6" i="12"/>
  <c r="E6" i="12"/>
  <c r="D6" i="12"/>
  <c r="C6" i="12"/>
  <c r="B6" i="12"/>
  <c r="E25" i="12"/>
  <c r="E28" i="12"/>
  <c r="E29" i="12"/>
  <c r="E30" i="12"/>
  <c r="E31" i="12"/>
  <c r="E32" i="12"/>
  <c r="E33" i="12"/>
  <c r="E34" i="12"/>
  <c r="E35" i="12"/>
  <c r="E36" i="12"/>
  <c r="E27" i="12"/>
  <c r="F81" i="2"/>
  <c r="B80" i="2"/>
  <c r="F78" i="2"/>
  <c r="B77" i="2"/>
  <c r="F76" i="2"/>
  <c r="A76" i="2"/>
  <c r="A75" i="2"/>
  <c r="A74" i="2"/>
  <c r="A73" i="2"/>
  <c r="F66" i="2"/>
  <c r="F57" i="2"/>
  <c r="A57" i="2"/>
  <c r="F52" i="2"/>
  <c r="A52" i="2"/>
  <c r="A29" i="2"/>
  <c r="AS11" i="12" l="1"/>
  <c r="AS13" i="12"/>
  <c r="AT8" i="12"/>
  <c r="AF1" i="12"/>
  <c r="AE4" i="12"/>
  <c r="AE6" i="12"/>
  <c r="EO1" i="12"/>
  <c r="EN6" i="12"/>
  <c r="AU8" i="12" l="1"/>
  <c r="AT11" i="12"/>
  <c r="AT13" i="12"/>
  <c r="AG1" i="12"/>
  <c r="AH1" i="12" s="1"/>
  <c r="AF6" i="12"/>
  <c r="AF4" i="12"/>
  <c r="EO6" i="12"/>
  <c r="EP1" i="12"/>
  <c r="AU13" i="12" l="1"/>
  <c r="AU11" i="12"/>
  <c r="AV8" i="12"/>
  <c r="AG6" i="12"/>
  <c r="AG4" i="12"/>
  <c r="EQ1" i="12"/>
  <c r="EQ6" i="12" s="1"/>
  <c r="EP6" i="12"/>
  <c r="ER1" i="12" l="1"/>
  <c r="AW8" i="12"/>
  <c r="AW12" i="12" s="1"/>
  <c r="AV11" i="12"/>
  <c r="AV13" i="12"/>
  <c r="ER6" i="12" l="1"/>
  <c r="ES1" i="12"/>
  <c r="ES6" i="12" s="1"/>
  <c r="AW11" i="12"/>
  <c r="AW13" i="12"/>
  <c r="AX8" i="12"/>
  <c r="AH6" i="12"/>
  <c r="AH4" i="12"/>
  <c r="AI1" i="12"/>
  <c r="ET1" i="12" l="1"/>
  <c r="EU1" i="12" s="1"/>
  <c r="AX13" i="12"/>
  <c r="AX11" i="12"/>
  <c r="AY8" i="12"/>
  <c r="AI6" i="12"/>
  <c r="AI4" i="12"/>
  <c r="AJ1" i="12"/>
  <c r="ET6" i="12" l="1"/>
  <c r="AY11" i="12"/>
  <c r="AZ8" i="12"/>
  <c r="AY13" i="12"/>
  <c r="AJ6" i="12"/>
  <c r="AJ4" i="12"/>
  <c r="AK1" i="12"/>
  <c r="AL1" i="12" s="1"/>
  <c r="EU6" i="12"/>
  <c r="BA8" i="12" l="1"/>
  <c r="AZ13" i="12"/>
  <c r="AZ11" i="12"/>
  <c r="AK6" i="12"/>
  <c r="AK4" i="12"/>
  <c r="BB8" i="12" l="1"/>
  <c r="BB12" i="12" s="1"/>
  <c r="BA11" i="12"/>
  <c r="BA13" i="12"/>
  <c r="BB13" i="12" l="1"/>
  <c r="BC8" i="12"/>
  <c r="BB11" i="12"/>
  <c r="AL6" i="12"/>
  <c r="AM1" i="12"/>
  <c r="AL4" i="12"/>
  <c r="BC13" i="12" l="1"/>
  <c r="BC11" i="12"/>
  <c r="BD8" i="12"/>
  <c r="AM6" i="12"/>
  <c r="AM4" i="12"/>
  <c r="AN1" i="12"/>
  <c r="BE8" i="12" l="1"/>
  <c r="BD11" i="12"/>
  <c r="BD13" i="12"/>
  <c r="AN4" i="12"/>
  <c r="AO1" i="12"/>
  <c r="AN6" i="12"/>
  <c r="BF8" i="12" l="1"/>
  <c r="BE11" i="12"/>
  <c r="BE13" i="12"/>
  <c r="AP1" i="12"/>
  <c r="AO6" i="12"/>
  <c r="AO4" i="12"/>
  <c r="BG8" i="12" l="1"/>
  <c r="BH8" i="12" s="1"/>
  <c r="BF13" i="12"/>
  <c r="BF11" i="12"/>
  <c r="AQ1" i="12"/>
  <c r="AP6" i="12"/>
  <c r="AP4" i="12"/>
  <c r="BG12" i="12" l="1"/>
  <c r="BK8" i="12"/>
  <c r="BG13" i="12"/>
  <c r="BG11" i="12"/>
  <c r="BH11" i="12"/>
  <c r="AQ6" i="12"/>
  <c r="AQ4" i="12"/>
  <c r="AR1" i="12"/>
  <c r="BL8" i="12" l="1"/>
  <c r="BO8" i="12"/>
  <c r="BK11" i="12"/>
  <c r="BL11" i="12"/>
  <c r="BK12" i="12"/>
  <c r="BK13" i="12"/>
  <c r="BH12" i="12"/>
  <c r="BH13" i="12"/>
  <c r="BI8" i="12"/>
  <c r="BJ8" i="12" s="1"/>
  <c r="AR6" i="12"/>
  <c r="AR4" i="12"/>
  <c r="AS1" i="12"/>
  <c r="BP8" i="12" l="1"/>
  <c r="BO13" i="12"/>
  <c r="BI12" i="12"/>
  <c r="BI13" i="12"/>
  <c r="BS8" i="12"/>
  <c r="BO11" i="12"/>
  <c r="BP11" i="12"/>
  <c r="BO12" i="12"/>
  <c r="BM8" i="12"/>
  <c r="BN8" i="12" s="1"/>
  <c r="BL12" i="12"/>
  <c r="BL13" i="12"/>
  <c r="AS6" i="12"/>
  <c r="AS4" i="12"/>
  <c r="AT1" i="12"/>
  <c r="AU1" i="12" s="1"/>
  <c r="BQ8" i="12" l="1"/>
  <c r="BR8" i="12" s="1"/>
  <c r="BP13" i="12"/>
  <c r="BT8" i="12"/>
  <c r="BT11" i="12"/>
  <c r="BS11" i="12"/>
  <c r="BS12" i="12"/>
  <c r="BW8" i="12"/>
  <c r="BS13" i="12"/>
  <c r="BM13" i="12"/>
  <c r="BM12" i="12"/>
  <c r="BP12" i="12"/>
  <c r="AT6" i="12"/>
  <c r="AT4" i="12"/>
  <c r="E56" i="1"/>
  <c r="E55" i="1"/>
  <c r="E54" i="1"/>
  <c r="C50" i="1"/>
  <c r="C47" i="1"/>
  <c r="C26" i="1"/>
  <c r="C21" i="1"/>
  <c r="C16" i="1"/>
  <c r="BQ13" i="12" l="1"/>
  <c r="BJ13" i="12"/>
  <c r="BJ12" i="12"/>
  <c r="BQ12" i="12"/>
  <c r="BX8" i="12"/>
  <c r="CA8" i="12"/>
  <c r="BW12" i="12"/>
  <c r="BX11" i="12"/>
  <c r="BW11" i="12"/>
  <c r="BW13" i="12"/>
  <c r="BU8" i="12"/>
  <c r="BV8" i="12" s="1"/>
  <c r="BT12" i="12"/>
  <c r="BT13" i="12"/>
  <c r="A110" i="2"/>
  <c r="B110" i="2"/>
  <c r="DN6" i="12" s="1"/>
  <c r="F110" i="2"/>
  <c r="F111" i="2"/>
  <c r="BR13" i="12" l="1"/>
  <c r="CB8" i="12"/>
  <c r="CE8" i="12"/>
  <c r="CA12" i="12"/>
  <c r="CB11" i="12"/>
  <c r="CA11" i="12"/>
  <c r="CA13" i="12"/>
  <c r="BU12" i="12"/>
  <c r="BU13" i="12"/>
  <c r="BX12" i="12"/>
  <c r="BY8" i="12"/>
  <c r="BZ8" i="12" s="1"/>
  <c r="BX13" i="12"/>
  <c r="BN13" i="12"/>
  <c r="BN12" i="12"/>
  <c r="AU4" i="12"/>
  <c r="AU6" i="12"/>
  <c r="AV1" i="12"/>
  <c r="B7" i="5"/>
  <c r="BY13" i="12" l="1"/>
  <c r="BY12" i="12"/>
  <c r="BR12" i="12"/>
  <c r="CE13" i="12"/>
  <c r="CI8" i="12"/>
  <c r="CM8" i="12" s="1"/>
  <c r="CQ8" i="12" s="1"/>
  <c r="CU8" i="12" s="1"/>
  <c r="CU13" i="12" s="1"/>
  <c r="CE11" i="12"/>
  <c r="CE12" i="12"/>
  <c r="CF11" i="12"/>
  <c r="CF8" i="12"/>
  <c r="CB13" i="12"/>
  <c r="CC8" i="12"/>
  <c r="CD8" i="12" s="1"/>
  <c r="CB12" i="12"/>
  <c r="AV6" i="12"/>
  <c r="AV4" i="12"/>
  <c r="AW1" i="12"/>
  <c r="F65" i="2"/>
  <c r="C20" i="1"/>
  <c r="CU12" i="12" l="1"/>
  <c r="CV8" i="12"/>
  <c r="CU11" i="12"/>
  <c r="CR8" i="12"/>
  <c r="CQ13" i="12"/>
  <c r="CQ12" i="12"/>
  <c r="CR11" i="12"/>
  <c r="CQ11" i="12"/>
  <c r="CN8" i="12"/>
  <c r="CM13" i="12"/>
  <c r="CM11" i="12"/>
  <c r="CM12" i="12"/>
  <c r="CN11" i="12"/>
  <c r="CC12" i="12"/>
  <c r="CC13" i="12"/>
  <c r="CF13" i="12"/>
  <c r="CF12" i="12"/>
  <c r="CG8" i="12"/>
  <c r="CH8" i="12" s="1"/>
  <c r="CJ8" i="12"/>
  <c r="CI13" i="12"/>
  <c r="CI12" i="12"/>
  <c r="CJ11" i="12"/>
  <c r="CI11" i="12"/>
  <c r="BV12" i="12"/>
  <c r="BV13" i="12"/>
  <c r="AW6" i="12"/>
  <c r="AW4" i="12"/>
  <c r="AX1" i="12"/>
  <c r="AY1" i="12" s="1"/>
  <c r="B51" i="5"/>
  <c r="B15" i="5"/>
  <c r="B11" i="5"/>
  <c r="CV13" i="12" l="1"/>
  <c r="CW8" i="12"/>
  <c r="CV12" i="12"/>
  <c r="CS8" i="12"/>
  <c r="CT8" i="12" s="1"/>
  <c r="CR13" i="12"/>
  <c r="CR12" i="12"/>
  <c r="CN12" i="12"/>
  <c r="CN13" i="12"/>
  <c r="CO8" i="12"/>
  <c r="CP8" i="12" s="1"/>
  <c r="CJ13" i="12"/>
  <c r="CK8" i="12"/>
  <c r="CL8" i="12" s="1"/>
  <c r="CJ12" i="12"/>
  <c r="BZ13" i="12"/>
  <c r="BZ12" i="12"/>
  <c r="CG12" i="12"/>
  <c r="CG13" i="12"/>
  <c r="AX6" i="12"/>
  <c r="AX4" i="12"/>
  <c r="F20" i="2"/>
  <c r="A20" i="2"/>
  <c r="F19" i="2"/>
  <c r="B20" i="8"/>
  <c r="B18" i="8"/>
  <c r="B17" i="8"/>
  <c r="B16" i="8"/>
  <c r="B15" i="8"/>
  <c r="B14" i="8"/>
  <c r="CX8" i="12" l="1"/>
  <c r="CW12" i="12"/>
  <c r="CW13" i="12"/>
  <c r="CS12" i="12"/>
  <c r="CS13" i="12"/>
  <c r="CO13" i="12"/>
  <c r="CO12" i="12"/>
  <c r="CD13" i="12"/>
  <c r="CD12" i="12"/>
  <c r="CK13" i="12"/>
  <c r="CK12" i="12"/>
  <c r="A40" i="9"/>
  <c r="A24" i="9"/>
  <c r="A21" i="9"/>
  <c r="A16" i="9"/>
  <c r="A15" i="9"/>
  <c r="A14" i="9"/>
  <c r="G459" i="10" s="1"/>
  <c r="A13" i="9"/>
  <c r="A8" i="9"/>
  <c r="A7" i="9"/>
  <c r="A6" i="9"/>
  <c r="A5" i="9"/>
  <c r="A4" i="9"/>
  <c r="A1" i="9"/>
  <c r="A161" i="7"/>
  <c r="A158" i="7"/>
  <c r="A154" i="7"/>
  <c r="A141" i="7"/>
  <c r="A140" i="7"/>
  <c r="A135" i="7"/>
  <c r="A132" i="7"/>
  <c r="A131" i="7"/>
  <c r="A130" i="7"/>
  <c r="A127" i="7"/>
  <c r="A126" i="7"/>
  <c r="A125" i="7"/>
  <c r="A122" i="7"/>
  <c r="A121" i="7"/>
  <c r="A120" i="7"/>
  <c r="B24" i="12"/>
  <c r="C16" i="6"/>
  <c r="C9" i="6"/>
  <c r="B8" i="6"/>
  <c r="A7" i="6"/>
  <c r="A5" i="6"/>
  <c r="C3" i="6"/>
  <c r="C1" i="6"/>
  <c r="B55" i="5"/>
  <c r="B54" i="5"/>
  <c r="B53" i="5"/>
  <c r="B52" i="5"/>
  <c r="C49" i="5"/>
  <c r="B49" i="5"/>
  <c r="B46" i="5"/>
  <c r="B45" i="5"/>
  <c r="B44" i="5"/>
  <c r="C43" i="5"/>
  <c r="B43" i="5"/>
  <c r="B42" i="5"/>
  <c r="B41" i="5"/>
  <c r="C40" i="5"/>
  <c r="B40" i="5"/>
  <c r="B37" i="5"/>
  <c r="B36" i="5"/>
  <c r="B35" i="5"/>
  <c r="B34" i="5"/>
  <c r="B33" i="5"/>
  <c r="B32" i="5"/>
  <c r="B31" i="5"/>
  <c r="C30" i="5"/>
  <c r="B30" i="5"/>
  <c r="A30" i="5"/>
  <c r="B28" i="5"/>
  <c r="C27" i="5"/>
  <c r="A27" i="5"/>
  <c r="B26" i="5"/>
  <c r="B23" i="5"/>
  <c r="B22" i="5"/>
  <c r="B21" i="5"/>
  <c r="C20" i="5"/>
  <c r="B20" i="5"/>
  <c r="B19" i="5"/>
  <c r="A19" i="5"/>
  <c r="B18" i="5"/>
  <c r="A18" i="5"/>
  <c r="B17" i="5"/>
  <c r="B16" i="5"/>
  <c r="B14" i="5"/>
  <c r="B13" i="5"/>
  <c r="B12" i="5"/>
  <c r="B10" i="5"/>
  <c r="B9" i="5"/>
  <c r="B8" i="5"/>
  <c r="A8" i="5"/>
  <c r="A7" i="5"/>
  <c r="C5" i="5"/>
  <c r="A5" i="5"/>
  <c r="C3" i="5"/>
  <c r="C1" i="5"/>
  <c r="G74" i="4"/>
  <c r="B73" i="4"/>
  <c r="EY4" i="12" s="1"/>
  <c r="B72" i="4"/>
  <c r="B71" i="4"/>
  <c r="EX4" i="12" s="1"/>
  <c r="G70" i="4"/>
  <c r="B70" i="4"/>
  <c r="EW4" i="12" s="1"/>
  <c r="A68" i="4"/>
  <c r="G56" i="4"/>
  <c r="B55" i="4"/>
  <c r="G44" i="4"/>
  <c r="B43" i="4"/>
  <c r="WI11" i="12" s="1"/>
  <c r="G37" i="4"/>
  <c r="G32" i="4"/>
  <c r="E31" i="4"/>
  <c r="B31" i="4"/>
  <c r="B30" i="4"/>
  <c r="G24" i="4"/>
  <c r="G19" i="4"/>
  <c r="E18" i="4"/>
  <c r="B18" i="4"/>
  <c r="WE11" i="12" s="1"/>
  <c r="G12" i="4"/>
  <c r="G7" i="4"/>
  <c r="G6" i="4"/>
  <c r="E6" i="4"/>
  <c r="B6" i="4"/>
  <c r="WC11" i="12" s="1"/>
  <c r="A4" i="4"/>
  <c r="A2" i="4"/>
  <c r="G1" i="4"/>
  <c r="A1" i="4"/>
  <c r="F151" i="2"/>
  <c r="A151" i="2"/>
  <c r="F150" i="2"/>
  <c r="A150" i="2"/>
  <c r="A149" i="2"/>
  <c r="A148" i="2"/>
  <c r="F147" i="2"/>
  <c r="A147" i="2"/>
  <c r="F146" i="2"/>
  <c r="A146" i="2"/>
  <c r="F144" i="2"/>
  <c r="A144" i="2"/>
  <c r="F143" i="2"/>
  <c r="A143" i="2"/>
  <c r="EN4" i="12" s="1"/>
  <c r="F142" i="2"/>
  <c r="F140" i="2"/>
  <c r="A140" i="2"/>
  <c r="F139" i="2"/>
  <c r="A139" i="2"/>
  <c r="F138" i="2"/>
  <c r="A138" i="2"/>
  <c r="F137" i="2"/>
  <c r="A137" i="2"/>
  <c r="F136" i="2"/>
  <c r="A136" i="2"/>
  <c r="A135" i="2"/>
  <c r="F122" i="2"/>
  <c r="F115" i="2"/>
  <c r="F114" i="2"/>
  <c r="F113" i="2"/>
  <c r="B113" i="2"/>
  <c r="DO6" i="12" s="1"/>
  <c r="A113" i="2"/>
  <c r="DO4" i="12" s="1"/>
  <c r="F108" i="2"/>
  <c r="A109" i="2"/>
  <c r="B106" i="2"/>
  <c r="A105" i="2"/>
  <c r="B103" i="2"/>
  <c r="A102" i="2"/>
  <c r="B100" i="2"/>
  <c r="A99" i="2"/>
  <c r="F98" i="2"/>
  <c r="A98" i="2"/>
  <c r="B96" i="2"/>
  <c r="A95" i="2"/>
  <c r="B93" i="2"/>
  <c r="F92" i="2"/>
  <c r="A92" i="2"/>
  <c r="A91" i="2"/>
  <c r="F90" i="2"/>
  <c r="A90" i="2"/>
  <c r="B88" i="2"/>
  <c r="A87" i="2"/>
  <c r="A86" i="2"/>
  <c r="A85" i="2"/>
  <c r="B83" i="2"/>
  <c r="F82" i="2"/>
  <c r="A82" i="2"/>
  <c r="A79" i="2"/>
  <c r="F64" i="2"/>
  <c r="A72" i="2"/>
  <c r="A71" i="2"/>
  <c r="A70" i="2"/>
  <c r="A69" i="2"/>
  <c r="A68" i="2"/>
  <c r="A67" i="2"/>
  <c r="A66" i="2"/>
  <c r="A65" i="2"/>
  <c r="A63" i="2"/>
  <c r="F62" i="2"/>
  <c r="A62" i="2"/>
  <c r="F60" i="2"/>
  <c r="A60" i="2"/>
  <c r="F59" i="2"/>
  <c r="A59" i="2"/>
  <c r="F58" i="2"/>
  <c r="A58" i="2"/>
  <c r="F55" i="2"/>
  <c r="A55" i="2"/>
  <c r="A54" i="2"/>
  <c r="F51" i="2"/>
  <c r="A51" i="2"/>
  <c r="F27" i="2"/>
  <c r="A27" i="2"/>
  <c r="F25" i="2"/>
  <c r="A23" i="2"/>
  <c r="A19" i="2"/>
  <c r="J4" i="12" s="1"/>
  <c r="F18" i="2"/>
  <c r="A18" i="2"/>
  <c r="F17" i="2"/>
  <c r="A17" i="2"/>
  <c r="F16" i="2"/>
  <c r="A16" i="2"/>
  <c r="A15" i="2"/>
  <c r="A14" i="2"/>
  <c r="A13" i="2"/>
  <c r="A12" i="2"/>
  <c r="A11" i="2"/>
  <c r="A10" i="2"/>
  <c r="A8" i="2"/>
  <c r="F7" i="2"/>
  <c r="A7" i="2"/>
  <c r="F6" i="2"/>
  <c r="B11" i="8"/>
  <c r="B10" i="8"/>
  <c r="A9" i="8"/>
  <c r="C7" i="8"/>
  <c r="B7" i="8"/>
  <c r="C6" i="8"/>
  <c r="B6" i="8"/>
  <c r="C5" i="8"/>
  <c r="B5" i="8"/>
  <c r="C3" i="8"/>
  <c r="B3" i="8"/>
  <c r="B2" i="8"/>
  <c r="B1" i="8"/>
  <c r="B77" i="1"/>
  <c r="B76" i="1"/>
  <c r="B64" i="1"/>
  <c r="B61" i="1"/>
  <c r="B57" i="1"/>
  <c r="C56" i="1"/>
  <c r="C55" i="1"/>
  <c r="C54" i="1"/>
  <c r="B53" i="1"/>
  <c r="B52" i="1"/>
  <c r="C49" i="1"/>
  <c r="C46" i="1"/>
  <c r="C44" i="1"/>
  <c r="C42" i="1"/>
  <c r="C40" i="1"/>
  <c r="C39" i="1"/>
  <c r="C37" i="1"/>
  <c r="C36" i="1"/>
  <c r="C34" i="1"/>
  <c r="C33" i="1"/>
  <c r="C31" i="1"/>
  <c r="C29" i="1"/>
  <c r="C28" i="1"/>
  <c r="C25" i="1"/>
  <c r="C24" i="1"/>
  <c r="C15" i="1"/>
  <c r="C12" i="1"/>
  <c r="B10" i="1"/>
  <c r="B1" i="1"/>
  <c r="Q25" i="12" l="1"/>
  <c r="DF4" i="12" s="1"/>
  <c r="WJ11" i="12"/>
  <c r="WK12" i="12"/>
  <c r="WH12" i="12"/>
  <c r="L25" i="12"/>
  <c r="WG11" i="12"/>
  <c r="WF12" i="12"/>
  <c r="WD12" i="12"/>
  <c r="CX13" i="12"/>
  <c r="CX12" i="12"/>
  <c r="CY8" i="12"/>
  <c r="DE8" i="12"/>
  <c r="CH12" i="12"/>
  <c r="CH13" i="12"/>
  <c r="AZ1" i="12"/>
  <c r="AY6" i="12"/>
  <c r="AY4" i="12"/>
  <c r="DU6" i="12"/>
  <c r="DV6" i="12"/>
  <c r="DS6" i="12"/>
  <c r="DT6" i="12"/>
  <c r="DQ6" i="12"/>
  <c r="DR6" i="12"/>
  <c r="DL4" i="12"/>
  <c r="EM4" i="12"/>
  <c r="DP4" i="12"/>
  <c r="EK4" i="12"/>
  <c r="DP6" i="12"/>
  <c r="EP4" i="12"/>
  <c r="DJ4" i="12"/>
  <c r="DK4" i="12"/>
  <c r="EO4" i="12"/>
  <c r="EI4" i="12"/>
  <c r="EU4" i="12"/>
  <c r="EJ4" i="12"/>
  <c r="ER4" i="12"/>
  <c r="ES4" i="12"/>
  <c r="ET4" i="12"/>
  <c r="EQ4" i="12"/>
  <c r="EH4" i="12"/>
  <c r="EL4" i="12"/>
  <c r="DH4" i="12"/>
  <c r="DN4" i="12"/>
  <c r="DM4" i="12"/>
  <c r="DI4" i="12"/>
  <c r="B4" i="12"/>
  <c r="E4" i="12"/>
  <c r="C4" i="12"/>
  <c r="D4" i="12"/>
  <c r="F4" i="12"/>
  <c r="I4" i="12"/>
  <c r="G4" i="12"/>
  <c r="H4" i="12"/>
  <c r="DC4" i="12"/>
  <c r="DA4" i="12"/>
  <c r="R25" i="12"/>
  <c r="T31" i="12"/>
  <c r="T32" i="12"/>
  <c r="T33" i="12"/>
  <c r="T34" i="12"/>
  <c r="T35" i="12"/>
  <c r="T36" i="12"/>
  <c r="S31" i="12"/>
  <c r="S32" i="12"/>
  <c r="S33" i="12"/>
  <c r="S34" i="12"/>
  <c r="S35" i="12"/>
  <c r="S36" i="12"/>
  <c r="P28" i="12"/>
  <c r="P29" i="12"/>
  <c r="P30" i="12"/>
  <c r="P31" i="12"/>
  <c r="P32" i="12"/>
  <c r="P33" i="12"/>
  <c r="P34" i="12"/>
  <c r="P35" i="12"/>
  <c r="P36" i="12"/>
  <c r="Q28" i="12"/>
  <c r="Q29" i="12"/>
  <c r="Q30" i="12"/>
  <c r="Q31" i="12"/>
  <c r="Q32" i="12"/>
  <c r="Q33" i="12"/>
  <c r="Q34" i="12"/>
  <c r="Q35" i="12"/>
  <c r="Q36" i="12"/>
  <c r="L28" i="12"/>
  <c r="M28" i="12"/>
  <c r="L29" i="12"/>
  <c r="M29" i="12"/>
  <c r="L30" i="12"/>
  <c r="M30" i="12"/>
  <c r="L31" i="12"/>
  <c r="M31" i="12"/>
  <c r="L32" i="12"/>
  <c r="M32" i="12"/>
  <c r="L33" i="12"/>
  <c r="M33" i="12"/>
  <c r="L34" i="12"/>
  <c r="M34" i="12"/>
  <c r="L35" i="12"/>
  <c r="M35" i="12"/>
  <c r="L36" i="12"/>
  <c r="M36" i="12"/>
  <c r="G28" i="12"/>
  <c r="G29" i="12"/>
  <c r="G30" i="12"/>
  <c r="G31" i="12"/>
  <c r="G32" i="12"/>
  <c r="G33" i="12"/>
  <c r="G34" i="12"/>
  <c r="G35" i="12"/>
  <c r="G36" i="12"/>
  <c r="G27" i="12"/>
  <c r="M27" i="12"/>
  <c r="M26" i="12"/>
  <c r="I28" i="12"/>
  <c r="J28" i="12"/>
  <c r="I29" i="12"/>
  <c r="J29" i="12"/>
  <c r="I30" i="12"/>
  <c r="J30" i="12"/>
  <c r="I31" i="12"/>
  <c r="J31" i="12"/>
  <c r="I32" i="12"/>
  <c r="J32" i="12"/>
  <c r="I33" i="12"/>
  <c r="J33" i="12"/>
  <c r="I34" i="12"/>
  <c r="J34" i="12"/>
  <c r="I35" i="12"/>
  <c r="J35" i="12"/>
  <c r="I36" i="12"/>
  <c r="J36" i="12"/>
  <c r="J27" i="12"/>
  <c r="I27" i="12"/>
  <c r="J26" i="12"/>
  <c r="I25" i="12"/>
  <c r="WJ13" i="12" l="1"/>
  <c r="WK13" i="12"/>
  <c r="CZ8" i="12"/>
  <c r="CY13" i="12"/>
  <c r="CY12" i="12"/>
  <c r="DE12" i="12"/>
  <c r="DE11" i="12"/>
  <c r="DE13" i="12"/>
  <c r="DF8" i="12"/>
  <c r="DI8" i="12"/>
  <c r="DF11" i="12"/>
  <c r="CT13" i="12"/>
  <c r="CT12" i="12"/>
  <c r="WG13" i="12"/>
  <c r="CP13" i="12"/>
  <c r="CP12" i="12"/>
  <c r="WE13" i="12"/>
  <c r="WF13" i="12"/>
  <c r="WH13" i="12"/>
  <c r="CL13" i="12"/>
  <c r="CL12" i="12"/>
  <c r="WD13" i="12"/>
  <c r="AZ4" i="12"/>
  <c r="AZ6" i="12"/>
  <c r="DD6" i="12"/>
  <c r="CZ6" i="12"/>
  <c r="DB6" i="12"/>
  <c r="B3" i="4"/>
  <c r="K36" i="12"/>
  <c r="K35" i="12"/>
  <c r="K34" i="12"/>
  <c r="K33" i="12"/>
  <c r="K32" i="12"/>
  <c r="K31" i="12"/>
  <c r="K30" i="12"/>
  <c r="K29" i="12"/>
  <c r="K28" i="12"/>
  <c r="K27" i="12"/>
  <c r="H36" i="12"/>
  <c r="H35" i="12"/>
  <c r="H34" i="12"/>
  <c r="H33" i="12"/>
  <c r="H32" i="12"/>
  <c r="H31" i="12"/>
  <c r="H30" i="12"/>
  <c r="H29" i="12"/>
  <c r="H28" i="12"/>
  <c r="H27" i="12"/>
  <c r="H25" i="12"/>
  <c r="B22" i="11"/>
  <c r="T30" i="12"/>
  <c r="T29" i="12"/>
  <c r="T28" i="12"/>
  <c r="T27" i="12"/>
  <c r="S27" i="12"/>
  <c r="S28" i="12"/>
  <c r="S29" i="12"/>
  <c r="S30" i="12"/>
  <c r="B32" i="12"/>
  <c r="F29" i="12"/>
  <c r="F28" i="12"/>
  <c r="F32" i="12"/>
  <c r="O36" i="12"/>
  <c r="O35" i="12"/>
  <c r="O34" i="12"/>
  <c r="O33" i="12"/>
  <c r="O32" i="12"/>
  <c r="O31" i="12"/>
  <c r="O30" i="12"/>
  <c r="O29" i="12"/>
  <c r="O28" i="12"/>
  <c r="F36" i="12"/>
  <c r="F35" i="12"/>
  <c r="F34" i="12"/>
  <c r="F33" i="12"/>
  <c r="F31" i="12"/>
  <c r="F30" i="12"/>
  <c r="F27" i="12"/>
  <c r="N27" i="12"/>
  <c r="N28" i="12"/>
  <c r="N29" i="12"/>
  <c r="N30" i="12"/>
  <c r="N31" i="12"/>
  <c r="N32" i="12"/>
  <c r="N33" i="12"/>
  <c r="N34" i="12"/>
  <c r="N35" i="12"/>
  <c r="N36" i="12"/>
  <c r="D35" i="12"/>
  <c r="C32" i="12"/>
  <c r="S25" i="12"/>
  <c r="DG4" i="12" s="1"/>
  <c r="DE4" i="12"/>
  <c r="G26" i="12"/>
  <c r="F25" i="12"/>
  <c r="B25" i="12"/>
  <c r="D25" i="12"/>
  <c r="C25" i="12"/>
  <c r="A3" i="5"/>
  <c r="B29" i="11"/>
  <c r="B28" i="11"/>
  <c r="B27" i="11"/>
  <c r="B26" i="11"/>
  <c r="B25" i="11"/>
  <c r="B24" i="11"/>
  <c r="B23" i="11"/>
  <c r="B21" i="11"/>
  <c r="O25" i="12"/>
  <c r="DB5" i="12"/>
  <c r="CY4" i="12"/>
  <c r="A3" i="6"/>
  <c r="CZ5" i="12"/>
  <c r="WI13" i="12" l="1"/>
  <c r="DA8" i="12"/>
  <c r="CZ12" i="12"/>
  <c r="CZ13" i="12"/>
  <c r="DI11" i="12"/>
  <c r="DI13" i="12"/>
  <c r="DJ11" i="12"/>
  <c r="DM8" i="12"/>
  <c r="DI12" i="12"/>
  <c r="DJ8" i="12"/>
  <c r="DF12" i="12"/>
  <c r="DG8" i="12"/>
  <c r="DH8" i="12" s="1"/>
  <c r="DF13" i="12"/>
  <c r="WC13" i="12"/>
  <c r="A4" i="6"/>
  <c r="A4" i="5"/>
  <c r="DG6" i="12"/>
  <c r="DE6" i="12"/>
  <c r="C3" i="11"/>
  <c r="F77" i="1" s="1"/>
  <c r="DF6" i="12"/>
  <c r="D36" i="12"/>
  <c r="DA6" i="12"/>
  <c r="B30" i="12"/>
  <c r="D28" i="12"/>
  <c r="C30" i="12"/>
  <c r="C36" i="12"/>
  <c r="C35" i="12"/>
  <c r="C29" i="12"/>
  <c r="C28" i="12"/>
  <c r="C27" i="12"/>
  <c r="D27" i="12"/>
  <c r="D31" i="12"/>
  <c r="B27" i="12"/>
  <c r="B31" i="12"/>
  <c r="B34" i="12"/>
  <c r="B33" i="12"/>
  <c r="B29" i="12"/>
  <c r="B28" i="12"/>
  <c r="D33" i="12"/>
  <c r="B35" i="12"/>
  <c r="B36" i="12"/>
  <c r="DC6" i="12"/>
  <c r="CY6" i="12"/>
  <c r="C33" i="12"/>
  <c r="C34" i="12"/>
  <c r="C31" i="12"/>
  <c r="DD5" i="12"/>
  <c r="D29" i="12"/>
  <c r="D32" i="12"/>
  <c r="D30" i="12"/>
  <c r="D34" i="12"/>
  <c r="DB8" i="12" l="1"/>
  <c r="DA12" i="12"/>
  <c r="DA13" i="12"/>
  <c r="DG12" i="12"/>
  <c r="DG13" i="12"/>
  <c r="DJ13" i="12"/>
  <c r="DK8" i="12"/>
  <c r="DL8" i="12" s="1"/>
  <c r="DJ12" i="12"/>
  <c r="DN11" i="12"/>
  <c r="DN8" i="12"/>
  <c r="DM12" i="12"/>
  <c r="DM13" i="12"/>
  <c r="DQ8" i="12"/>
  <c r="DM11" i="12"/>
  <c r="BA1" i="12"/>
  <c r="BA6" i="12" s="1"/>
  <c r="DC8" i="12" l="1"/>
  <c r="DB13" i="12"/>
  <c r="DB12" i="12"/>
  <c r="DK12" i="12"/>
  <c r="DK13" i="12"/>
  <c r="DQ13" i="12"/>
  <c r="DR11" i="12"/>
  <c r="DR8" i="12"/>
  <c r="DQ12" i="12"/>
  <c r="DQ11" i="12"/>
  <c r="DU8" i="12"/>
  <c r="DN13" i="12"/>
  <c r="DN12" i="12"/>
  <c r="DO8" i="12"/>
  <c r="DP8" i="12" s="1"/>
  <c r="BB1" i="12"/>
  <c r="BB6" i="12" s="1"/>
  <c r="DD8" i="12" l="1"/>
  <c r="DC13" i="12"/>
  <c r="DC12" i="12"/>
  <c r="DS8" i="12"/>
  <c r="DT8" i="12" s="1"/>
  <c r="DR12" i="12"/>
  <c r="DR13" i="12"/>
  <c r="DV11" i="12"/>
  <c r="DV8" i="12"/>
  <c r="DU13" i="12"/>
  <c r="DU11" i="12"/>
  <c r="DY8" i="12"/>
  <c r="DU12" i="12"/>
  <c r="DH13" i="12"/>
  <c r="DH12" i="12"/>
  <c r="DO12" i="12"/>
  <c r="DO13" i="12"/>
  <c r="BC1" i="12"/>
  <c r="BC6" i="12" s="1"/>
  <c r="DD13" i="12" l="1"/>
  <c r="DD12" i="12"/>
  <c r="DL12" i="12"/>
  <c r="DL13" i="12"/>
  <c r="DY13" i="12"/>
  <c r="DZ11" i="12"/>
  <c r="DY11" i="12"/>
  <c r="DZ8" i="12"/>
  <c r="EC8" i="12"/>
  <c r="DY12" i="12"/>
  <c r="DV13" i="12"/>
  <c r="DW8" i="12"/>
  <c r="DX8" i="12" s="1"/>
  <c r="DV12" i="12"/>
  <c r="DS12" i="12"/>
  <c r="DS13" i="12"/>
  <c r="BD1" i="12"/>
  <c r="BD6" i="12" s="1"/>
  <c r="DP13" i="12" l="1"/>
  <c r="DP12" i="12"/>
  <c r="DZ13" i="12"/>
  <c r="EA8" i="12"/>
  <c r="EB8" i="12" s="1"/>
  <c r="DZ12" i="12"/>
  <c r="DW12" i="12"/>
  <c r="DW13" i="12"/>
  <c r="EC13" i="12"/>
  <c r="ED11" i="12"/>
  <c r="EC11" i="12"/>
  <c r="EG8" i="12"/>
  <c r="ED8" i="12"/>
  <c r="EC12" i="12"/>
  <c r="BE1" i="12"/>
  <c r="BE6" i="12" s="1"/>
  <c r="ED12" i="12" l="1"/>
  <c r="EE8" i="12"/>
  <c r="EF8" i="12" s="1"/>
  <c r="ED13" i="12"/>
  <c r="EH11" i="12"/>
  <c r="EG13" i="12"/>
  <c r="EH8" i="12"/>
  <c r="EG12" i="12"/>
  <c r="EG11" i="12"/>
  <c r="EK8" i="12"/>
  <c r="DT13" i="12"/>
  <c r="DT12" i="12"/>
  <c r="EA13" i="12"/>
  <c r="EA12" i="12"/>
  <c r="BF1" i="12"/>
  <c r="BF6" i="12" s="1"/>
  <c r="DX13" i="12" l="1"/>
  <c r="DX12" i="12"/>
  <c r="EL11" i="12"/>
  <c r="EK11" i="12"/>
  <c r="EK12" i="12"/>
  <c r="EO8" i="12"/>
  <c r="ES8" i="12" s="1"/>
  <c r="EL8" i="12"/>
  <c r="EK13" i="12"/>
  <c r="EI8" i="12"/>
  <c r="EJ8" i="12" s="1"/>
  <c r="EH12" i="12"/>
  <c r="EH13" i="12"/>
  <c r="EE12" i="12"/>
  <c r="EE13" i="12"/>
  <c r="BG1" i="12"/>
  <c r="BG6" i="12" s="1"/>
  <c r="ES11" i="12" l="1"/>
  <c r="ES12" i="12"/>
  <c r="ET8" i="12"/>
  <c r="ES13" i="12"/>
  <c r="EI12" i="12"/>
  <c r="EI13" i="12"/>
  <c r="EL13" i="12"/>
  <c r="EM8" i="12"/>
  <c r="EN8" i="12" s="1"/>
  <c r="EL12" i="12"/>
  <c r="EB13" i="12"/>
  <c r="EB12" i="12"/>
  <c r="EP11" i="12"/>
  <c r="EO11" i="12"/>
  <c r="EO13" i="12"/>
  <c r="EO12" i="12"/>
  <c r="EP8" i="12"/>
  <c r="BH1" i="12"/>
  <c r="ET12" i="12" l="1"/>
  <c r="ET13" i="12"/>
  <c r="EU8" i="12"/>
  <c r="EM13" i="12"/>
  <c r="EM12" i="12"/>
  <c r="EP13" i="12"/>
  <c r="EQ8" i="12"/>
  <c r="ER8" i="12" s="1"/>
  <c r="EP12" i="12"/>
  <c r="EF13" i="12"/>
  <c r="EF12" i="12"/>
  <c r="BI1" i="12"/>
  <c r="BH6" i="12"/>
  <c r="EU12" i="12" l="1"/>
  <c r="EV8" i="12"/>
  <c r="EU13" i="12"/>
  <c r="EQ13" i="12"/>
  <c r="EQ12" i="12"/>
  <c r="EJ12" i="12"/>
  <c r="EJ13" i="12"/>
  <c r="BJ1" i="12"/>
  <c r="BI6" i="12"/>
  <c r="EW8" i="12" l="1"/>
  <c r="EV12" i="12"/>
  <c r="EV13" i="12"/>
  <c r="EN13" i="12"/>
  <c r="EN12" i="12"/>
  <c r="BJ4" i="12"/>
  <c r="BJ6" i="12"/>
  <c r="BK1" i="12"/>
  <c r="EW13" i="12" l="1"/>
  <c r="EW12" i="12"/>
  <c r="EX8" i="12"/>
  <c r="FC8" i="12"/>
  <c r="ER13" i="12"/>
  <c r="ER12" i="12"/>
  <c r="BL1" i="12"/>
  <c r="BK6" i="12"/>
  <c r="BK4" i="12"/>
  <c r="EX12" i="12" l="1"/>
  <c r="EX13" i="12"/>
  <c r="EY8" i="12"/>
  <c r="FD8" i="12"/>
  <c r="FG8" i="12"/>
  <c r="FC13" i="12"/>
  <c r="FD11" i="12"/>
  <c r="FC12" i="12"/>
  <c r="FC11" i="12"/>
  <c r="BL6" i="12"/>
  <c r="BM1" i="12"/>
  <c r="BL4" i="12"/>
  <c r="EY12" i="12" l="1"/>
  <c r="EY13" i="12"/>
  <c r="EZ8" i="12"/>
  <c r="FG11" i="12"/>
  <c r="FG13" i="12"/>
  <c r="FH11" i="12"/>
  <c r="FH8" i="12"/>
  <c r="FG12" i="12"/>
  <c r="FK8" i="12"/>
  <c r="FE8" i="12"/>
  <c r="FF8" i="12" s="1"/>
  <c r="FD13" i="12"/>
  <c r="FD12" i="12"/>
  <c r="BM6" i="12"/>
  <c r="BM4" i="12"/>
  <c r="BN1" i="12"/>
  <c r="FA8" i="12" l="1"/>
  <c r="EZ13" i="12"/>
  <c r="EZ12" i="12"/>
  <c r="FE12" i="12"/>
  <c r="FE13" i="12"/>
  <c r="FO8" i="12"/>
  <c r="FL8" i="12"/>
  <c r="FK12" i="12"/>
  <c r="FL11" i="12"/>
  <c r="FK11" i="12"/>
  <c r="FK13" i="12"/>
  <c r="FH13" i="12"/>
  <c r="FI8" i="12"/>
  <c r="FJ8" i="12" s="1"/>
  <c r="FH12" i="12"/>
  <c r="BN6" i="12"/>
  <c r="BN4" i="12"/>
  <c r="BO1" i="12"/>
  <c r="FA13" i="12" l="1"/>
  <c r="FB8" i="12"/>
  <c r="FA12" i="12"/>
  <c r="FM8" i="12"/>
  <c r="FN8" i="12" s="1"/>
  <c r="FL12" i="12"/>
  <c r="FL13" i="12"/>
  <c r="FI13" i="12"/>
  <c r="FI12" i="12"/>
  <c r="FS8" i="12"/>
  <c r="FP8" i="12"/>
  <c r="FO12" i="12"/>
  <c r="FO11" i="12"/>
  <c r="FO13" i="12"/>
  <c r="FP11" i="12"/>
  <c r="BO4" i="12"/>
  <c r="BP1" i="12"/>
  <c r="BO6" i="12"/>
  <c r="FB13" i="12" l="1"/>
  <c r="FB12" i="12"/>
  <c r="FF12" i="12"/>
  <c r="FF13" i="12"/>
  <c r="FQ8" i="12"/>
  <c r="FR8" i="12" s="1"/>
  <c r="FP12" i="12"/>
  <c r="FP13" i="12"/>
  <c r="FT8" i="12"/>
  <c r="FS13" i="12"/>
  <c r="FT11" i="12"/>
  <c r="FS11" i="12"/>
  <c r="FW8" i="12"/>
  <c r="FS12" i="12"/>
  <c r="FM13" i="12"/>
  <c r="FM12" i="12"/>
  <c r="BP4" i="12"/>
  <c r="BQ1" i="12"/>
  <c r="BP6" i="12"/>
  <c r="FW13" i="12" l="1"/>
  <c r="FX11" i="12"/>
  <c r="GA8" i="12"/>
  <c r="FW11" i="12"/>
  <c r="FX8" i="12"/>
  <c r="FW12" i="12"/>
  <c r="FJ13" i="12"/>
  <c r="FJ12" i="12"/>
  <c r="FU8" i="12"/>
  <c r="FV8" i="12" s="1"/>
  <c r="FT13" i="12"/>
  <c r="FT12" i="12"/>
  <c r="FQ12" i="12"/>
  <c r="FQ13" i="12"/>
  <c r="BQ4" i="12"/>
  <c r="BR1" i="12"/>
  <c r="BQ6" i="12"/>
  <c r="GE8" i="12" l="1"/>
  <c r="GA12" i="12"/>
  <c r="GB11" i="12"/>
  <c r="GA11" i="12"/>
  <c r="GB8" i="12"/>
  <c r="GA13" i="12"/>
  <c r="FU12" i="12"/>
  <c r="FU13" i="12"/>
  <c r="FX13" i="12"/>
  <c r="FX12" i="12"/>
  <c r="FY8" i="12"/>
  <c r="FZ8" i="12" s="1"/>
  <c r="FN13" i="12"/>
  <c r="FN12" i="12"/>
  <c r="BR4" i="12"/>
  <c r="BR6" i="12"/>
  <c r="BS1" i="12"/>
  <c r="FY13" i="12" l="1"/>
  <c r="FY12" i="12"/>
  <c r="GB12" i="12"/>
  <c r="GC8" i="12"/>
  <c r="GD8" i="12" s="1"/>
  <c r="GB13" i="12"/>
  <c r="GF8" i="12"/>
  <c r="GE12" i="12"/>
  <c r="GF11" i="12"/>
  <c r="GI8" i="12"/>
  <c r="GE11" i="12"/>
  <c r="GE13" i="12"/>
  <c r="FR12" i="12"/>
  <c r="FR13" i="12"/>
  <c r="BT1" i="12"/>
  <c r="BS6" i="12"/>
  <c r="BS4" i="12"/>
  <c r="GJ11" i="12" l="1"/>
  <c r="GI11" i="12"/>
  <c r="GJ8" i="12"/>
  <c r="GM8" i="12"/>
  <c r="GQ8" i="12" s="1"/>
  <c r="GI13" i="12"/>
  <c r="GI12" i="12"/>
  <c r="FV13" i="12"/>
  <c r="FV12" i="12"/>
  <c r="GG8" i="12"/>
  <c r="GH8" i="12" s="1"/>
  <c r="GF12" i="12"/>
  <c r="GF13" i="12"/>
  <c r="GC13" i="12"/>
  <c r="GC12" i="12"/>
  <c r="BT6" i="12"/>
  <c r="BT4" i="12"/>
  <c r="BU1" i="12"/>
  <c r="GQ11" i="12" l="1"/>
  <c r="GQ13" i="12"/>
  <c r="GQ12" i="12"/>
  <c r="GR8" i="12"/>
  <c r="FZ13" i="12"/>
  <c r="FZ12" i="12"/>
  <c r="GG12" i="12"/>
  <c r="GG13" i="12"/>
  <c r="GN11" i="12"/>
  <c r="GM11" i="12"/>
  <c r="GM13" i="12"/>
  <c r="GN8" i="12"/>
  <c r="GM12" i="12"/>
  <c r="GK8" i="12"/>
  <c r="GL8" i="12" s="1"/>
  <c r="GJ13" i="12"/>
  <c r="GJ12" i="12"/>
  <c r="BU6" i="12"/>
  <c r="BU4" i="12"/>
  <c r="BV1" i="12"/>
  <c r="GR13" i="12" l="1"/>
  <c r="GS8" i="12"/>
  <c r="GR12" i="12"/>
  <c r="GK12" i="12"/>
  <c r="GK13" i="12"/>
  <c r="GN13" i="12"/>
  <c r="GO8" i="12"/>
  <c r="GP8" i="12" s="1"/>
  <c r="GN12" i="12"/>
  <c r="GD12" i="12"/>
  <c r="GD13" i="12"/>
  <c r="BV6" i="12"/>
  <c r="BV4" i="12"/>
  <c r="BW1" i="12"/>
  <c r="BX1" i="12" s="1"/>
  <c r="GT8" i="12" l="1"/>
  <c r="GS12" i="12"/>
  <c r="GS13" i="12"/>
  <c r="GH12" i="12"/>
  <c r="GH13" i="12"/>
  <c r="GO13" i="12"/>
  <c r="GO12" i="12"/>
  <c r="BY1" i="12"/>
  <c r="BX6" i="12"/>
  <c r="BX4" i="12"/>
  <c r="BW6" i="12"/>
  <c r="BW4" i="12"/>
  <c r="GU8" i="12" l="1"/>
  <c r="GT12" i="12"/>
  <c r="GT13" i="12"/>
  <c r="HA8" i="12"/>
  <c r="GL13" i="12"/>
  <c r="GL12" i="12"/>
  <c r="BZ1" i="12"/>
  <c r="CA1" i="12" s="1"/>
  <c r="BY4" i="12"/>
  <c r="BY6" i="12"/>
  <c r="GU12" i="12" l="1"/>
  <c r="GU13" i="12"/>
  <c r="GV8" i="12"/>
  <c r="HB11" i="12"/>
  <c r="HA11" i="12"/>
  <c r="HA13" i="12"/>
  <c r="HA12" i="12"/>
  <c r="HB8" i="12"/>
  <c r="HE8" i="12"/>
  <c r="GP13" i="12"/>
  <c r="GP12" i="12"/>
  <c r="CB1" i="12"/>
  <c r="CA6" i="12"/>
  <c r="CA4" i="12"/>
  <c r="BZ6" i="12"/>
  <c r="BZ4" i="12"/>
  <c r="GV12" i="12" l="1"/>
  <c r="GV13" i="12"/>
  <c r="GW8" i="12"/>
  <c r="HE12" i="12"/>
  <c r="HE13" i="12"/>
  <c r="HI8" i="12"/>
  <c r="HF8" i="12"/>
  <c r="HE11" i="12"/>
  <c r="HF11" i="12"/>
  <c r="HB12" i="12"/>
  <c r="HB13" i="12"/>
  <c r="HC8" i="12"/>
  <c r="HD8" i="12" s="1"/>
  <c r="CC1" i="12"/>
  <c r="CB6" i="12"/>
  <c r="CB4" i="12"/>
  <c r="GW13" i="12" l="1"/>
  <c r="GX8" i="12"/>
  <c r="GW12" i="12"/>
  <c r="HC12" i="12"/>
  <c r="HC13" i="12"/>
  <c r="HG8" i="12"/>
  <c r="HH8" i="12" s="1"/>
  <c r="HF13" i="12"/>
  <c r="HF12" i="12"/>
  <c r="HI12" i="12"/>
  <c r="HI11" i="12"/>
  <c r="HI13" i="12"/>
  <c r="HM8" i="12"/>
  <c r="HJ8" i="12"/>
  <c r="HJ11" i="12"/>
  <c r="CC4" i="12"/>
  <c r="CD1" i="12"/>
  <c r="CC6" i="12"/>
  <c r="GY8" i="12" l="1"/>
  <c r="GX13" i="12"/>
  <c r="GX12" i="12"/>
  <c r="HN8" i="12"/>
  <c r="HM12" i="12"/>
  <c r="HQ8" i="12"/>
  <c r="HM13" i="12"/>
  <c r="HN11" i="12"/>
  <c r="HM11" i="12"/>
  <c r="HJ12" i="12"/>
  <c r="HK8" i="12"/>
  <c r="HL8" i="12" s="1"/>
  <c r="HJ13" i="12"/>
  <c r="HG12" i="12"/>
  <c r="HG13" i="12"/>
  <c r="CE1" i="12"/>
  <c r="CD4" i="12"/>
  <c r="CD6" i="12"/>
  <c r="GY13" i="12" l="1"/>
  <c r="GZ8" i="12"/>
  <c r="GY12" i="12"/>
  <c r="HD13" i="12"/>
  <c r="HD12" i="12"/>
  <c r="HK12" i="12"/>
  <c r="HK13" i="12"/>
  <c r="HU8" i="12"/>
  <c r="HR8" i="12"/>
  <c r="HQ11" i="12"/>
  <c r="HQ12" i="12"/>
  <c r="HQ13" i="12"/>
  <c r="HR11" i="12"/>
  <c r="HO8" i="12"/>
  <c r="HP8" i="12" s="1"/>
  <c r="HN13" i="12"/>
  <c r="HN12" i="12"/>
  <c r="CF1" i="12"/>
  <c r="CE6" i="12"/>
  <c r="CE5" i="12"/>
  <c r="GZ13" i="12" l="1"/>
  <c r="GZ12" i="12"/>
  <c r="HO13" i="12"/>
  <c r="HO12" i="12"/>
  <c r="HR13" i="12"/>
  <c r="HS8" i="12"/>
  <c r="HT8" i="12" s="1"/>
  <c r="HR12" i="12"/>
  <c r="HU13" i="12"/>
  <c r="HV8" i="12"/>
  <c r="HU12" i="12"/>
  <c r="HV11" i="12"/>
  <c r="HY8" i="12"/>
  <c r="HU11" i="12"/>
  <c r="HH13" i="12"/>
  <c r="HH12" i="12"/>
  <c r="CF6" i="12"/>
  <c r="CG1" i="12"/>
  <c r="CF4" i="12"/>
  <c r="HL13" i="12" l="1"/>
  <c r="HL12" i="12"/>
  <c r="HV13" i="12"/>
  <c r="HV12" i="12"/>
  <c r="HW8" i="12"/>
  <c r="HX8" i="12" s="1"/>
  <c r="HY12" i="12"/>
  <c r="IC8" i="12"/>
  <c r="HZ11" i="12"/>
  <c r="HY11" i="12"/>
  <c r="HZ8" i="12"/>
  <c r="HY13" i="12"/>
  <c r="HS12" i="12"/>
  <c r="HS13" i="12"/>
  <c r="CH1" i="12"/>
  <c r="CG6" i="12"/>
  <c r="CG5" i="12"/>
  <c r="ID8" i="12" l="1"/>
  <c r="IC12" i="12"/>
  <c r="ID11" i="12"/>
  <c r="IC11" i="12"/>
  <c r="IG8" i="12"/>
  <c r="IC13" i="12"/>
  <c r="HW13" i="12"/>
  <c r="HW12" i="12"/>
  <c r="HP12" i="12"/>
  <c r="HP13" i="12"/>
  <c r="HZ12" i="12"/>
  <c r="IA8" i="12"/>
  <c r="IB8" i="12" s="1"/>
  <c r="HZ13" i="12"/>
  <c r="CI1" i="12"/>
  <c r="CH4" i="12"/>
  <c r="CH6" i="12"/>
  <c r="IA13" i="12" l="1"/>
  <c r="IA12" i="12"/>
  <c r="HT12" i="12"/>
  <c r="HT13" i="12"/>
  <c r="IG13" i="12"/>
  <c r="IH11" i="12"/>
  <c r="IG11" i="12"/>
  <c r="IH8" i="12"/>
  <c r="IK8" i="12"/>
  <c r="IO8" i="12" s="1"/>
  <c r="IG12" i="12"/>
  <c r="IE8" i="12"/>
  <c r="IF8" i="12" s="1"/>
  <c r="ID12" i="12"/>
  <c r="ID13" i="12"/>
  <c r="CI6" i="12"/>
  <c r="CJ1" i="12"/>
  <c r="CI5" i="12"/>
  <c r="IO11" i="12" l="1"/>
  <c r="IO13" i="12"/>
  <c r="IP8" i="12"/>
  <c r="IO12" i="12"/>
  <c r="IH13" i="12"/>
  <c r="II8" i="12"/>
  <c r="IJ8" i="12" s="1"/>
  <c r="IH12" i="12"/>
  <c r="IE12" i="12"/>
  <c r="IE13" i="12"/>
  <c r="IL11" i="12"/>
  <c r="IK11" i="12"/>
  <c r="IL8" i="12"/>
  <c r="IK13" i="12"/>
  <c r="IK12" i="12"/>
  <c r="HX13" i="12"/>
  <c r="HX12" i="12"/>
  <c r="CJ4" i="12"/>
  <c r="CJ6" i="12"/>
  <c r="CK1" i="12"/>
  <c r="IQ8" i="12" l="1"/>
  <c r="IP12" i="12"/>
  <c r="IP13" i="12"/>
  <c r="IL13" i="12"/>
  <c r="IM8" i="12"/>
  <c r="IN8" i="12" s="1"/>
  <c r="IL12" i="12"/>
  <c r="IB13" i="12"/>
  <c r="IB12" i="12"/>
  <c r="II12" i="12"/>
  <c r="II13" i="12"/>
  <c r="CK6" i="12"/>
  <c r="CK4" i="12"/>
  <c r="CL1" i="12"/>
  <c r="IQ13" i="12" l="1"/>
  <c r="IR8" i="12"/>
  <c r="IQ12" i="12"/>
  <c r="IF12" i="12"/>
  <c r="IF13" i="12"/>
  <c r="IM13" i="12"/>
  <c r="IM12" i="12"/>
  <c r="CL4" i="12"/>
  <c r="CM1" i="12"/>
  <c r="CL6" i="12"/>
  <c r="IS8" i="12" l="1"/>
  <c r="IR12" i="12"/>
  <c r="IR13" i="12"/>
  <c r="IY8" i="12"/>
  <c r="IJ12" i="12"/>
  <c r="IJ13" i="12"/>
  <c r="CM6" i="12"/>
  <c r="CM5" i="12"/>
  <c r="CN1" i="12"/>
  <c r="IS13" i="12" l="1"/>
  <c r="IT8" i="12"/>
  <c r="IS12" i="12"/>
  <c r="IY13" i="12"/>
  <c r="IY11" i="12"/>
  <c r="IZ8" i="12"/>
  <c r="IY12" i="12"/>
  <c r="JC8" i="12"/>
  <c r="IZ11" i="12"/>
  <c r="IN13" i="12"/>
  <c r="IN12" i="12"/>
  <c r="CO1" i="12"/>
  <c r="CN6" i="12"/>
  <c r="CN4" i="12"/>
  <c r="IT13" i="12" l="1"/>
  <c r="IU8" i="12"/>
  <c r="IT12" i="12"/>
  <c r="JC13" i="12"/>
  <c r="JC12" i="12"/>
  <c r="JG8" i="12"/>
  <c r="JD8" i="12"/>
  <c r="JD11" i="12"/>
  <c r="JC11" i="12"/>
  <c r="IZ12" i="12"/>
  <c r="IZ13" i="12"/>
  <c r="JA8" i="12"/>
  <c r="JB8" i="12" s="1"/>
  <c r="CO4" i="12"/>
  <c r="CP1" i="12"/>
  <c r="CO6" i="12"/>
  <c r="IU13" i="12" l="1"/>
  <c r="IU12" i="12"/>
  <c r="IV8" i="12"/>
  <c r="JA13" i="12"/>
  <c r="JA12" i="12"/>
  <c r="JD13" i="12"/>
  <c r="JD12" i="12"/>
  <c r="JE8" i="12"/>
  <c r="JF8" i="12" s="1"/>
  <c r="JK8" i="12"/>
  <c r="JG11" i="12"/>
  <c r="JG12" i="12"/>
  <c r="JH8" i="12"/>
  <c r="JG13" i="12"/>
  <c r="JH11" i="12"/>
  <c r="CQ1" i="12"/>
  <c r="CP6" i="12"/>
  <c r="CP5" i="12"/>
  <c r="IV13" i="12" l="1"/>
  <c r="IV12" i="12"/>
  <c r="IW8" i="12"/>
  <c r="JI8" i="12"/>
  <c r="JJ8" i="12" s="1"/>
  <c r="JH12" i="12"/>
  <c r="JH13" i="12"/>
  <c r="JL8" i="12"/>
  <c r="JK12" i="12"/>
  <c r="JK11" i="12"/>
  <c r="JK13" i="12"/>
  <c r="JO8" i="12"/>
  <c r="JL11" i="12"/>
  <c r="JE13" i="12"/>
  <c r="JE12" i="12"/>
  <c r="CQ6" i="12"/>
  <c r="CR1" i="12"/>
  <c r="CQ4" i="12"/>
  <c r="IW13" i="12" l="1"/>
  <c r="IX8" i="12"/>
  <c r="IW12" i="12"/>
  <c r="JB13" i="12"/>
  <c r="JB12" i="12"/>
  <c r="JO13" i="12"/>
  <c r="JO12" i="12"/>
  <c r="JP11" i="12"/>
  <c r="JO11" i="12"/>
  <c r="JS8" i="12"/>
  <c r="JP8" i="12"/>
  <c r="JM8" i="12"/>
  <c r="JN8" i="12" s="1"/>
  <c r="JL12" i="12"/>
  <c r="JL13" i="12"/>
  <c r="JI13" i="12"/>
  <c r="JI12" i="12"/>
  <c r="CR5" i="12"/>
  <c r="CS1" i="12"/>
  <c r="CR6" i="12"/>
  <c r="IX13" i="12" l="1"/>
  <c r="IX12" i="12"/>
  <c r="JM12" i="12"/>
  <c r="JM13" i="12"/>
  <c r="JP12" i="12"/>
  <c r="JP13" i="12"/>
  <c r="JQ8" i="12"/>
  <c r="JR8" i="12" s="1"/>
  <c r="JS13" i="12"/>
  <c r="JS11" i="12"/>
  <c r="JS12" i="12"/>
  <c r="JT11" i="12"/>
  <c r="JW8" i="12"/>
  <c r="JT8" i="12"/>
  <c r="JF13" i="12"/>
  <c r="JF12" i="12"/>
  <c r="CT1" i="12"/>
  <c r="CS6" i="12"/>
  <c r="CS4" i="12"/>
  <c r="JQ13" i="12" l="1"/>
  <c r="JQ12" i="12"/>
  <c r="JT13" i="12"/>
  <c r="JU8" i="12"/>
  <c r="JV8" i="12" s="1"/>
  <c r="JT12" i="12"/>
  <c r="KA8" i="12"/>
  <c r="JW12" i="12"/>
  <c r="JW13" i="12"/>
  <c r="JX11" i="12"/>
  <c r="JW11" i="12"/>
  <c r="JX8" i="12"/>
  <c r="JJ12" i="12"/>
  <c r="JJ13" i="12"/>
  <c r="CT5" i="12"/>
  <c r="CU1" i="12"/>
  <c r="CT6" i="12"/>
  <c r="JN12" i="12" l="1"/>
  <c r="JN13" i="12"/>
  <c r="KB8" i="12"/>
  <c r="KA12" i="12"/>
  <c r="KB11" i="12"/>
  <c r="KA11" i="12"/>
  <c r="KE8" i="12"/>
  <c r="KA13" i="12"/>
  <c r="JU13" i="12"/>
  <c r="JU12" i="12"/>
  <c r="JY8" i="12"/>
  <c r="JZ8" i="12" s="1"/>
  <c r="JX12" i="12"/>
  <c r="JX13" i="12"/>
  <c r="CU4" i="12"/>
  <c r="CU6" i="12"/>
  <c r="CV1" i="12"/>
  <c r="JR13" i="12" l="1"/>
  <c r="JR12" i="12"/>
  <c r="JY12" i="12"/>
  <c r="JY13" i="12"/>
  <c r="KF11" i="12"/>
  <c r="KE11" i="12"/>
  <c r="KI8" i="12"/>
  <c r="KM8" i="12" s="1"/>
  <c r="KE12" i="12"/>
  <c r="KE13" i="12"/>
  <c r="KF8" i="12"/>
  <c r="KC8" i="12"/>
  <c r="KD8" i="12" s="1"/>
  <c r="KB12" i="12"/>
  <c r="KB13" i="12"/>
  <c r="CV6" i="12"/>
  <c r="CV5" i="12"/>
  <c r="CW1" i="12"/>
  <c r="KM11" i="12" l="1"/>
  <c r="KN8" i="12"/>
  <c r="KM13" i="12"/>
  <c r="KM12" i="12"/>
  <c r="KF13" i="12"/>
  <c r="KF12" i="12"/>
  <c r="KG8" i="12"/>
  <c r="KH8" i="12" s="1"/>
  <c r="KJ11" i="12"/>
  <c r="KI11" i="12"/>
  <c r="KI13" i="12"/>
  <c r="KJ8" i="12"/>
  <c r="KI12" i="12"/>
  <c r="JV13" i="12"/>
  <c r="JV12" i="12"/>
  <c r="KC12" i="12"/>
  <c r="KC13" i="12"/>
  <c r="CW4" i="12"/>
  <c r="CW6" i="12"/>
  <c r="KN13" i="12" l="1"/>
  <c r="KO8" i="12"/>
  <c r="KN12" i="12"/>
  <c r="JZ12" i="12"/>
  <c r="JZ13" i="12"/>
  <c r="KJ13" i="12"/>
  <c r="KJ12" i="12"/>
  <c r="KK8" i="12"/>
  <c r="KL8" i="12" s="1"/>
  <c r="KG12" i="12"/>
  <c r="KG13" i="12"/>
  <c r="KP8" i="12" l="1"/>
  <c r="KO13" i="12"/>
  <c r="KO12" i="12"/>
  <c r="KD12" i="12"/>
  <c r="KD13" i="12"/>
  <c r="KK13" i="12"/>
  <c r="KK12" i="12"/>
  <c r="KQ8" i="12" l="1"/>
  <c r="KP13" i="12"/>
  <c r="KP12" i="12"/>
  <c r="KW8" i="12"/>
  <c r="KH13" i="12"/>
  <c r="KH12" i="12"/>
  <c r="KQ12" i="12" l="1"/>
  <c r="KQ13" i="12"/>
  <c r="KR8" i="12"/>
  <c r="KW13" i="12"/>
  <c r="LA8" i="12"/>
  <c r="KW12" i="12"/>
  <c r="KX11" i="12"/>
  <c r="KW11" i="12"/>
  <c r="KX8" i="12"/>
  <c r="KL13" i="12"/>
  <c r="KL12" i="12"/>
  <c r="KS8" i="12" l="1"/>
  <c r="KR12" i="12"/>
  <c r="KR13" i="12"/>
  <c r="KY8" i="12"/>
  <c r="KZ8" i="12" s="1"/>
  <c r="KX13" i="12"/>
  <c r="KX12" i="12"/>
  <c r="LB8" i="12"/>
  <c r="LA11" i="12"/>
  <c r="LE8" i="12"/>
  <c r="LA12" i="12"/>
  <c r="LB11" i="12"/>
  <c r="LA13" i="12"/>
  <c r="KT8" i="12" l="1"/>
  <c r="KS13" i="12"/>
  <c r="KS12" i="12"/>
  <c r="LE13" i="12"/>
  <c r="LE12" i="12"/>
  <c r="LF11" i="12"/>
  <c r="LI8" i="12"/>
  <c r="LF8" i="12"/>
  <c r="LE11" i="12"/>
  <c r="LB12" i="12"/>
  <c r="LC8" i="12"/>
  <c r="LD8" i="12" s="1"/>
  <c r="LB13" i="12"/>
  <c r="KY13" i="12"/>
  <c r="KY12" i="12"/>
  <c r="KU8" i="12" l="1"/>
  <c r="KT13" i="12"/>
  <c r="KT12" i="12"/>
  <c r="LC12" i="12"/>
  <c r="LC13" i="12"/>
  <c r="LG8" i="12"/>
  <c r="LH8" i="12" s="1"/>
  <c r="LF12" i="12"/>
  <c r="LF13" i="12"/>
  <c r="LJ11" i="12"/>
  <c r="LI11" i="12"/>
  <c r="LJ8" i="12"/>
  <c r="LI13" i="12"/>
  <c r="LM8" i="12"/>
  <c r="LI12" i="12"/>
  <c r="KU13" i="12" l="1"/>
  <c r="KV8" i="12"/>
  <c r="KU12" i="12"/>
  <c r="LM11" i="12"/>
  <c r="LN8" i="12"/>
  <c r="LM13" i="12"/>
  <c r="LM12" i="12"/>
  <c r="LQ8" i="12"/>
  <c r="LN11" i="12"/>
  <c r="LJ13" i="12"/>
  <c r="LK8" i="12"/>
  <c r="LL8" i="12" s="1"/>
  <c r="LJ12" i="12"/>
  <c r="LG12" i="12"/>
  <c r="LG13" i="12"/>
  <c r="KZ12" i="12"/>
  <c r="KZ13" i="12"/>
  <c r="KV13" i="12" l="1"/>
  <c r="KV12" i="12"/>
  <c r="LD13" i="12"/>
  <c r="LD12" i="12"/>
  <c r="LR11" i="12"/>
  <c r="LR8" i="12"/>
  <c r="LQ13" i="12"/>
  <c r="LQ11" i="12"/>
  <c r="LQ12" i="12"/>
  <c r="LU8" i="12"/>
  <c r="LK13" i="12"/>
  <c r="LK12" i="12"/>
  <c r="LN13" i="12"/>
  <c r="LO8" i="12"/>
  <c r="LP8" i="12" s="1"/>
  <c r="LN12" i="12"/>
  <c r="LH13" i="12" l="1"/>
  <c r="LH12" i="12"/>
  <c r="LS8" i="12"/>
  <c r="LT8" i="12" s="1"/>
  <c r="LR12" i="12"/>
  <c r="LR13" i="12"/>
  <c r="LO12" i="12"/>
  <c r="LO13" i="12"/>
  <c r="LV8" i="12"/>
  <c r="LV11" i="12"/>
  <c r="LU11" i="12"/>
  <c r="LU13" i="12"/>
  <c r="LY8" i="12"/>
  <c r="LU12" i="12"/>
  <c r="LL12" i="12" l="1"/>
  <c r="LL13" i="12"/>
  <c r="LY11" i="12"/>
  <c r="LY13" i="12"/>
  <c r="MC8" i="12"/>
  <c r="LZ8" i="12"/>
  <c r="LY12" i="12"/>
  <c r="LZ11" i="12"/>
  <c r="LW8" i="12"/>
  <c r="LX8" i="12" s="1"/>
  <c r="LV12" i="12"/>
  <c r="LV13" i="12"/>
  <c r="LS12" i="12"/>
  <c r="LS13" i="12"/>
  <c r="LP13" i="12" l="1"/>
  <c r="LP12" i="12"/>
  <c r="LW12" i="12"/>
  <c r="LW13" i="12"/>
  <c r="LZ13" i="12"/>
  <c r="MA8" i="12"/>
  <c r="MB8" i="12" s="1"/>
  <c r="LZ12" i="12"/>
  <c r="MG8" i="12"/>
  <c r="MK8" i="12" s="1"/>
  <c r="MD8" i="12"/>
  <c r="MD11" i="12"/>
  <c r="MC11" i="12"/>
  <c r="MC13" i="12"/>
  <c r="MC12" i="12"/>
  <c r="MK11" i="12" l="1"/>
  <c r="MK13" i="12"/>
  <c r="MK12" i="12"/>
  <c r="ML8" i="12"/>
  <c r="MH11" i="12"/>
  <c r="MG11" i="12"/>
  <c r="MH8" i="12"/>
  <c r="MG13" i="12"/>
  <c r="MG12" i="12"/>
  <c r="MA13" i="12"/>
  <c r="MA12" i="12"/>
  <c r="MD12" i="12"/>
  <c r="MD13" i="12"/>
  <c r="ME8" i="12"/>
  <c r="MF8" i="12" s="1"/>
  <c r="LT13" i="12"/>
  <c r="LT12" i="12"/>
  <c r="ML13" i="12" l="1"/>
  <c r="MM8" i="12"/>
  <c r="ML12" i="12"/>
  <c r="LX12" i="12"/>
  <c r="LX13" i="12"/>
  <c r="ME13" i="12"/>
  <c r="ME12" i="12"/>
  <c r="MI8" i="12"/>
  <c r="MJ8" i="12" s="1"/>
  <c r="MH12" i="12"/>
  <c r="MH13" i="12"/>
  <c r="MM13" i="12" l="1"/>
  <c r="MN8" i="12"/>
  <c r="MM12" i="12"/>
  <c r="MI12" i="12"/>
  <c r="MI13" i="12"/>
  <c r="MB12" i="12"/>
  <c r="MB13" i="12"/>
  <c r="MN13" i="12" l="1"/>
  <c r="MN12" i="12"/>
  <c r="MO8" i="12"/>
  <c r="MU8" i="12"/>
  <c r="MF13" i="12"/>
  <c r="MF12" i="12"/>
  <c r="MP8" i="12" l="1"/>
  <c r="MO12" i="12"/>
  <c r="MO13" i="12"/>
  <c r="MU11" i="12"/>
  <c r="MU13" i="12"/>
  <c r="MY8" i="12"/>
  <c r="MV8" i="12"/>
  <c r="MV11" i="12"/>
  <c r="MU12" i="12"/>
  <c r="MJ13" i="12"/>
  <c r="MJ12" i="12"/>
  <c r="MP13" i="12" l="1"/>
  <c r="MQ8" i="12"/>
  <c r="MP12" i="12"/>
  <c r="MV12" i="12"/>
  <c r="MV13" i="12"/>
  <c r="MW8" i="12"/>
  <c r="MX8" i="12" s="1"/>
  <c r="MY13" i="12"/>
  <c r="MY12" i="12"/>
  <c r="MZ11" i="12"/>
  <c r="NC8" i="12"/>
  <c r="MZ8" i="12"/>
  <c r="MY11" i="12"/>
  <c r="MR8" i="12" l="1"/>
  <c r="MQ13" i="12"/>
  <c r="MQ12" i="12"/>
  <c r="MW13" i="12"/>
  <c r="MW12" i="12"/>
  <c r="MZ13" i="12"/>
  <c r="MZ12" i="12"/>
  <c r="NA8" i="12"/>
  <c r="NB8" i="12" s="1"/>
  <c r="NG8" i="12"/>
  <c r="ND8" i="12"/>
  <c r="NC11" i="12"/>
  <c r="NC13" i="12"/>
  <c r="NC12" i="12"/>
  <c r="ND11" i="12"/>
  <c r="MR13" i="12" l="1"/>
  <c r="MS8" i="12"/>
  <c r="MR12" i="12"/>
  <c r="NE8" i="12"/>
  <c r="NF8" i="12" s="1"/>
  <c r="ND12" i="12"/>
  <c r="ND13" i="12"/>
  <c r="NA13" i="12"/>
  <c r="NA12" i="12"/>
  <c r="NH8" i="12"/>
  <c r="NG12" i="12"/>
  <c r="NG13" i="12"/>
  <c r="NH11" i="12"/>
  <c r="NG11" i="12"/>
  <c r="NK8" i="12"/>
  <c r="MS13" i="12" l="1"/>
  <c r="MS12" i="12"/>
  <c r="MT8" i="12"/>
  <c r="NI8" i="12"/>
  <c r="NJ8" i="12" s="1"/>
  <c r="NH12" i="12"/>
  <c r="NH13" i="12"/>
  <c r="MX13" i="12"/>
  <c r="MX12" i="12"/>
  <c r="NO8" i="12"/>
  <c r="NK13" i="12"/>
  <c r="NK12" i="12"/>
  <c r="NL11" i="12"/>
  <c r="NK11" i="12"/>
  <c r="NL8" i="12"/>
  <c r="NE12" i="12"/>
  <c r="NE13" i="12"/>
  <c r="MT13" i="12" l="1"/>
  <c r="MT12" i="12"/>
  <c r="NB13" i="12"/>
  <c r="NB12" i="12"/>
  <c r="NL13" i="12"/>
  <c r="NM8" i="12"/>
  <c r="NN8" i="12" s="1"/>
  <c r="NL12" i="12"/>
  <c r="NO13" i="12"/>
  <c r="NP11" i="12"/>
  <c r="NS8" i="12"/>
  <c r="NO11" i="12"/>
  <c r="NP8" i="12"/>
  <c r="NO12" i="12"/>
  <c r="NI12" i="12"/>
  <c r="NI13" i="12"/>
  <c r="NW8" i="12" l="1"/>
  <c r="NS13" i="12"/>
  <c r="NT11" i="12"/>
  <c r="NS11" i="12"/>
  <c r="NT8" i="12"/>
  <c r="NS12" i="12"/>
  <c r="NP13" i="12"/>
  <c r="NP12" i="12"/>
  <c r="NQ8" i="12"/>
  <c r="NR8" i="12" s="1"/>
  <c r="NM12" i="12"/>
  <c r="NM13" i="12"/>
  <c r="NF12" i="12"/>
  <c r="NF13" i="12"/>
  <c r="NQ13" i="12" l="1"/>
  <c r="NQ12" i="12"/>
  <c r="NJ12" i="12"/>
  <c r="NJ13" i="12"/>
  <c r="NU8" i="12"/>
  <c r="NV8" i="12" s="1"/>
  <c r="NT12" i="12"/>
  <c r="NT13" i="12"/>
  <c r="NX8" i="12"/>
  <c r="NW12" i="12"/>
  <c r="NX11" i="12"/>
  <c r="NW11" i="12"/>
  <c r="NW13" i="12"/>
  <c r="OA8" i="12"/>
  <c r="OB11" i="12" l="1"/>
  <c r="OA11" i="12"/>
  <c r="OA13" i="12"/>
  <c r="OB8" i="12"/>
  <c r="OE8" i="12"/>
  <c r="OI8" i="12" s="1"/>
  <c r="OA12" i="12"/>
  <c r="NN13" i="12"/>
  <c r="NN12" i="12"/>
  <c r="NY8" i="12"/>
  <c r="NZ8" i="12" s="1"/>
  <c r="NX12" i="12"/>
  <c r="NX13" i="12"/>
  <c r="NU12" i="12"/>
  <c r="NU13" i="12"/>
  <c r="OI11" i="12" l="1"/>
  <c r="OJ8" i="12"/>
  <c r="OI13" i="12"/>
  <c r="OI12" i="12"/>
  <c r="NY12" i="12"/>
  <c r="NY13" i="12"/>
  <c r="NR13" i="12"/>
  <c r="NR12" i="12"/>
  <c r="OF11" i="12"/>
  <c r="OE11" i="12"/>
  <c r="OF8" i="12"/>
  <c r="OE13" i="12"/>
  <c r="OE12" i="12"/>
  <c r="OB13" i="12"/>
  <c r="OC8" i="12"/>
  <c r="OD8" i="12" s="1"/>
  <c r="OB12" i="12"/>
  <c r="OK8" i="12" l="1"/>
  <c r="OJ12" i="12"/>
  <c r="OJ13" i="12"/>
  <c r="OC12" i="12"/>
  <c r="OC13" i="12"/>
  <c r="OF13" i="12"/>
  <c r="OF12" i="12"/>
  <c r="OG8" i="12"/>
  <c r="OH8" i="12" s="1"/>
  <c r="NV12" i="12"/>
  <c r="NV13" i="12"/>
  <c r="OL8" i="12" l="1"/>
  <c r="OK13" i="12"/>
  <c r="OK12" i="12"/>
  <c r="OG13" i="12"/>
  <c r="OG12" i="12"/>
  <c r="NZ12" i="12"/>
  <c r="NZ13" i="12"/>
  <c r="OL13" i="12" l="1"/>
  <c r="OL12" i="12"/>
  <c r="OM8" i="12"/>
  <c r="OD13" i="12"/>
  <c r="OD12" i="12"/>
  <c r="OS8" i="12"/>
  <c r="OM13" i="12" l="1"/>
  <c r="ON8" i="12"/>
  <c r="OM12" i="12"/>
  <c r="OW8" i="12"/>
  <c r="OS12" i="12"/>
  <c r="OS13" i="12"/>
  <c r="OT8" i="12"/>
  <c r="OT11" i="12"/>
  <c r="OS11" i="12"/>
  <c r="OH13" i="12"/>
  <c r="OH12" i="12"/>
  <c r="OO8" i="12" l="1"/>
  <c r="ON13" i="12"/>
  <c r="ON12" i="12"/>
  <c r="OT12" i="12"/>
  <c r="OT13" i="12"/>
  <c r="OU8" i="12"/>
  <c r="OV8" i="12" s="1"/>
  <c r="OW13" i="12"/>
  <c r="OX11" i="12"/>
  <c r="PA8" i="12"/>
  <c r="OW12" i="12"/>
  <c r="OX8" i="12"/>
  <c r="OW11" i="12"/>
  <c r="OO12" i="12" l="1"/>
  <c r="OO13" i="12"/>
  <c r="OP8" i="12"/>
  <c r="PE8" i="12"/>
  <c r="PB11" i="12"/>
  <c r="PB8" i="12"/>
  <c r="PA13" i="12"/>
  <c r="PA12" i="12"/>
  <c r="PA11" i="12"/>
  <c r="OX12" i="12"/>
  <c r="OX13" i="12"/>
  <c r="OY8" i="12"/>
  <c r="OZ8" i="12" s="1"/>
  <c r="OU13" i="12"/>
  <c r="OU12" i="12"/>
  <c r="OP12" i="12" l="1"/>
  <c r="OP13" i="12"/>
  <c r="OQ8" i="12"/>
  <c r="OY13" i="12"/>
  <c r="OY12" i="12"/>
  <c r="PC8" i="12"/>
  <c r="PD8" i="12" s="1"/>
  <c r="PB12" i="12"/>
  <c r="PB13" i="12"/>
  <c r="PF8" i="12"/>
  <c r="PE12" i="12"/>
  <c r="PE13" i="12"/>
  <c r="PE11" i="12"/>
  <c r="PI8" i="12"/>
  <c r="PF11" i="12"/>
  <c r="OQ13" i="12" l="1"/>
  <c r="OR8" i="12"/>
  <c r="OQ12" i="12"/>
  <c r="PM8" i="12"/>
  <c r="PJ8" i="12"/>
  <c r="PI13" i="12"/>
  <c r="PJ11" i="12"/>
  <c r="PI11" i="12"/>
  <c r="PI12" i="12"/>
  <c r="PG8" i="12"/>
  <c r="PH8" i="12" s="1"/>
  <c r="PF12" i="12"/>
  <c r="PF13" i="12"/>
  <c r="PC12" i="12"/>
  <c r="PC13" i="12"/>
  <c r="OV13" i="12"/>
  <c r="OV12" i="12"/>
  <c r="OR13" i="12" l="1"/>
  <c r="OR12" i="12"/>
  <c r="PG12" i="12"/>
  <c r="PG13" i="12"/>
  <c r="OZ13" i="12"/>
  <c r="OZ12" i="12"/>
  <c r="PJ13" i="12"/>
  <c r="PK8" i="12"/>
  <c r="PL8" i="12" s="1"/>
  <c r="PJ12" i="12"/>
  <c r="PQ8" i="12"/>
  <c r="PM13" i="12"/>
  <c r="PN11" i="12"/>
  <c r="PM11" i="12"/>
  <c r="PN8" i="12"/>
  <c r="PM12" i="12"/>
  <c r="PN13" i="12" l="1"/>
  <c r="PO8" i="12"/>
  <c r="PP8" i="12" s="1"/>
  <c r="PN12" i="12"/>
  <c r="PR11" i="12"/>
  <c r="PQ11" i="12"/>
  <c r="PR8" i="12"/>
  <c r="PU8" i="12"/>
  <c r="PQ12" i="12"/>
  <c r="PQ13" i="12"/>
  <c r="PK13" i="12"/>
  <c r="PK12" i="12"/>
  <c r="PD12" i="12"/>
  <c r="PD13" i="12"/>
  <c r="PU12" i="12" l="1"/>
  <c r="PV11" i="12"/>
  <c r="PV8" i="12"/>
  <c r="PU11" i="12"/>
  <c r="PY8" i="12"/>
  <c r="PU13" i="12"/>
  <c r="PS8" i="12"/>
  <c r="PT8" i="12" s="1"/>
  <c r="PR12" i="12"/>
  <c r="PR13" i="12"/>
  <c r="PO13" i="12"/>
  <c r="PO12" i="12"/>
  <c r="PH12" i="12"/>
  <c r="PH13" i="12"/>
  <c r="PW8" i="12" l="1"/>
  <c r="PX8" i="12" s="1"/>
  <c r="PV13" i="12"/>
  <c r="PV12" i="12"/>
  <c r="PZ11" i="12"/>
  <c r="PY11" i="12"/>
  <c r="PZ8" i="12"/>
  <c r="PY12" i="12"/>
  <c r="PY13" i="12"/>
  <c r="QC8" i="12"/>
  <c r="QG8" i="12" s="1"/>
  <c r="PS12" i="12"/>
  <c r="PS13" i="12"/>
  <c r="PL13" i="12"/>
  <c r="PL12" i="12"/>
  <c r="QG11" i="12" l="1"/>
  <c r="QH8" i="12"/>
  <c r="QG13" i="12"/>
  <c r="QG12" i="12"/>
  <c r="QD11" i="12"/>
  <c r="QC11" i="12"/>
  <c r="QC13" i="12"/>
  <c r="QD8" i="12"/>
  <c r="QC12" i="12"/>
  <c r="PP13" i="12"/>
  <c r="PP12" i="12"/>
  <c r="QA8" i="12"/>
  <c r="QB8" i="12" s="1"/>
  <c r="PZ13" i="12"/>
  <c r="PZ12" i="12"/>
  <c r="PW12" i="12"/>
  <c r="PW13" i="12"/>
  <c r="QI8" i="12" l="1"/>
  <c r="QH13" i="12"/>
  <c r="QH12" i="12"/>
  <c r="QD13" i="12"/>
  <c r="QD12" i="12"/>
  <c r="QE8" i="12"/>
  <c r="QF8" i="12" s="1"/>
  <c r="PT12" i="12"/>
  <c r="PT13" i="12"/>
  <c r="QA13" i="12"/>
  <c r="QA12" i="12"/>
  <c r="QJ8" i="12" l="1"/>
  <c r="QI13" i="12"/>
  <c r="QI12" i="12"/>
  <c r="QE13" i="12"/>
  <c r="QE12" i="12"/>
  <c r="PX12" i="12"/>
  <c r="PX13" i="12"/>
  <c r="QK8" i="12" l="1"/>
  <c r="QJ12" i="12"/>
  <c r="QJ13" i="12"/>
  <c r="QB13" i="12"/>
  <c r="QB12" i="12"/>
  <c r="QQ8" i="12"/>
  <c r="QL8" i="12" l="1"/>
  <c r="QK13" i="12"/>
  <c r="QK12" i="12"/>
  <c r="QQ13" i="12"/>
  <c r="QU8" i="12"/>
  <c r="QR8" i="12"/>
  <c r="QR11" i="12"/>
  <c r="QQ12" i="12"/>
  <c r="QQ11" i="12"/>
  <c r="QF13" i="12"/>
  <c r="QF12" i="12"/>
  <c r="QL12" i="12" l="1"/>
  <c r="QL13" i="12"/>
  <c r="QM8" i="12"/>
  <c r="QS8" i="12"/>
  <c r="QT8" i="12" s="1"/>
  <c r="QR13" i="12"/>
  <c r="QR12" i="12"/>
  <c r="QV8" i="12"/>
  <c r="QU12" i="12"/>
  <c r="QU11" i="12"/>
  <c r="QV11" i="12"/>
  <c r="QU13" i="12"/>
  <c r="QY8" i="12"/>
  <c r="QM13" i="12" l="1"/>
  <c r="QN8" i="12"/>
  <c r="QM12" i="12"/>
  <c r="QZ8" i="12"/>
  <c r="RC8" i="12"/>
  <c r="QY12" i="12"/>
  <c r="QZ11" i="12"/>
  <c r="QY11" i="12"/>
  <c r="QY13" i="12"/>
  <c r="QV12" i="12"/>
  <c r="QV13" i="12"/>
  <c r="QW8" i="12"/>
  <c r="QX8" i="12" s="1"/>
  <c r="QS12" i="12"/>
  <c r="QS13" i="12"/>
  <c r="QN12" i="12" l="1"/>
  <c r="QN13" i="12"/>
  <c r="QO8" i="12"/>
  <c r="QW13" i="12"/>
  <c r="QW12" i="12"/>
  <c r="RD8" i="12"/>
  <c r="RC12" i="12"/>
  <c r="RC13" i="12"/>
  <c r="RD11" i="12"/>
  <c r="RC11" i="12"/>
  <c r="RG8" i="12"/>
  <c r="RA8" i="12"/>
  <c r="RB8" i="12" s="1"/>
  <c r="QZ12" i="12"/>
  <c r="QZ13" i="12"/>
  <c r="QO13" i="12" l="1"/>
  <c r="QP8" i="12"/>
  <c r="QO12" i="12"/>
  <c r="RE8" i="12"/>
  <c r="RF8" i="12" s="1"/>
  <c r="RD12" i="12"/>
  <c r="RD13" i="12"/>
  <c r="RA12" i="12"/>
  <c r="RA13" i="12"/>
  <c r="RH11" i="12"/>
  <c r="RG11" i="12"/>
  <c r="RH8" i="12"/>
  <c r="RK8" i="12"/>
  <c r="RG13" i="12"/>
  <c r="RG12" i="12"/>
  <c r="QT13" i="12"/>
  <c r="QT12" i="12"/>
  <c r="QP13" i="12" l="1"/>
  <c r="QP12" i="12"/>
  <c r="QX13" i="12"/>
  <c r="QX12" i="12"/>
  <c r="RI8" i="12"/>
  <c r="RJ8" i="12" s="1"/>
  <c r="RH13" i="12"/>
  <c r="RH12" i="12"/>
  <c r="RK12" i="12"/>
  <c r="RK13" i="12"/>
  <c r="RL8" i="12"/>
  <c r="RK11" i="12"/>
  <c r="RL11" i="12"/>
  <c r="RO8" i="12"/>
  <c r="RE12" i="12"/>
  <c r="RE13" i="12"/>
  <c r="RS8" i="12" l="1"/>
  <c r="RP11" i="12"/>
  <c r="RO12" i="12"/>
  <c r="RP8" i="12"/>
  <c r="RO11" i="12"/>
  <c r="RO13" i="12"/>
  <c r="RM8" i="12"/>
  <c r="RN8" i="12" s="1"/>
  <c r="RL12" i="12"/>
  <c r="RL13" i="12"/>
  <c r="RB12" i="12"/>
  <c r="RB13" i="12"/>
  <c r="RI12" i="12"/>
  <c r="RI13" i="12"/>
  <c r="RM13" i="12" l="1"/>
  <c r="RM12" i="12"/>
  <c r="RF12" i="12"/>
  <c r="RF13" i="12"/>
  <c r="RQ8" i="12"/>
  <c r="RR8" i="12" s="1"/>
  <c r="RP12" i="12"/>
  <c r="RP13" i="12"/>
  <c r="RT8" i="12"/>
  <c r="RS11" i="12"/>
  <c r="RS13" i="12"/>
  <c r="RS12" i="12"/>
  <c r="RT11" i="12"/>
  <c r="RW8" i="12"/>
  <c r="RQ12" i="12" l="1"/>
  <c r="RQ13" i="12"/>
  <c r="RX11" i="12"/>
  <c r="SA8" i="12"/>
  <c r="SE8" i="12" s="1"/>
  <c r="RX8" i="12"/>
  <c r="RW11" i="12"/>
  <c r="RW13" i="12"/>
  <c r="RW12" i="12"/>
  <c r="RT13" i="12"/>
  <c r="RU8" i="12"/>
  <c r="RV8" i="12" s="1"/>
  <c r="RT12" i="12"/>
  <c r="RJ13" i="12"/>
  <c r="RJ12" i="12"/>
  <c r="SE11" i="12" l="1"/>
  <c r="SF8" i="12"/>
  <c r="SE13" i="12"/>
  <c r="SE12" i="12"/>
  <c r="SB11" i="12"/>
  <c r="SA11" i="12"/>
  <c r="SB8" i="12"/>
  <c r="SA13" i="12"/>
  <c r="SA12" i="12"/>
  <c r="RU12" i="12"/>
  <c r="RU13" i="12"/>
  <c r="RY8" i="12"/>
  <c r="RZ8" i="12" s="1"/>
  <c r="RX13" i="12"/>
  <c r="RX12" i="12"/>
  <c r="RN13" i="12"/>
  <c r="RN12" i="12"/>
  <c r="SG8" i="12" l="1"/>
  <c r="SF13" i="12"/>
  <c r="SF12" i="12"/>
  <c r="RR12" i="12"/>
  <c r="RR13" i="12"/>
  <c r="RY12" i="12"/>
  <c r="RY13" i="12"/>
  <c r="SB13" i="12"/>
  <c r="SB12" i="12"/>
  <c r="SC8" i="12"/>
  <c r="SD8" i="12" s="1"/>
  <c r="SH8" i="12" l="1"/>
  <c r="SG13" i="12"/>
  <c r="SG12" i="12"/>
  <c r="RV12" i="12"/>
  <c r="RV13" i="12"/>
  <c r="SC13" i="12"/>
  <c r="SC12" i="12"/>
  <c r="SH13" i="12" l="1"/>
  <c r="SI8" i="12"/>
  <c r="SH12" i="12"/>
  <c r="RZ13" i="12"/>
  <c r="RZ12" i="12"/>
  <c r="SO8" i="12"/>
  <c r="SI12" i="12" l="1"/>
  <c r="SI13" i="12"/>
  <c r="SJ8" i="12"/>
  <c r="SS8" i="12"/>
  <c r="SO13" i="12"/>
  <c r="SP8" i="12"/>
  <c r="SP11" i="12"/>
  <c r="SO12" i="12"/>
  <c r="SO11" i="12"/>
  <c r="SD13" i="12"/>
  <c r="SD12" i="12"/>
  <c r="SJ12" i="12" l="1"/>
  <c r="SJ13" i="12"/>
  <c r="SK8" i="12"/>
  <c r="SQ8" i="12"/>
  <c r="SR8" i="12" s="1"/>
  <c r="SP13" i="12"/>
  <c r="SP12" i="12"/>
  <c r="ST8" i="12"/>
  <c r="SS12" i="12"/>
  <c r="ST11" i="12"/>
  <c r="SS13" i="12"/>
  <c r="SW8" i="12"/>
  <c r="SS11" i="12"/>
  <c r="SK13" i="12" l="1"/>
  <c r="SL8" i="12"/>
  <c r="SK12" i="12"/>
  <c r="TA8" i="12"/>
  <c r="SW11" i="12"/>
  <c r="SX8" i="12"/>
  <c r="SW12" i="12"/>
  <c r="SX11" i="12"/>
  <c r="SW13" i="12"/>
  <c r="ST13" i="12"/>
  <c r="SU8" i="12"/>
  <c r="SV8" i="12" s="1"/>
  <c r="ST12" i="12"/>
  <c r="SQ13" i="12"/>
  <c r="SQ12" i="12"/>
  <c r="SL13" i="12" l="1"/>
  <c r="SM8" i="12"/>
  <c r="SL12" i="12"/>
  <c r="SU13" i="12"/>
  <c r="SU12" i="12"/>
  <c r="SY8" i="12"/>
  <c r="SZ8" i="12" s="1"/>
  <c r="SX12" i="12"/>
  <c r="SX13" i="12"/>
  <c r="TB11" i="12"/>
  <c r="TB8" i="12"/>
  <c r="TA13" i="12"/>
  <c r="TA12" i="12"/>
  <c r="TA11" i="12"/>
  <c r="TE8" i="12"/>
  <c r="SM13" i="12" l="1"/>
  <c r="SM12" i="12"/>
  <c r="SN8" i="12"/>
  <c r="TE11" i="12"/>
  <c r="TE13" i="12"/>
  <c r="TI8" i="12"/>
  <c r="TF11" i="12"/>
  <c r="TF8" i="12"/>
  <c r="TE12" i="12"/>
  <c r="TC8" i="12"/>
  <c r="TD8" i="12" s="1"/>
  <c r="TB12" i="12"/>
  <c r="TB13" i="12"/>
  <c r="SY12" i="12"/>
  <c r="SY13" i="12"/>
  <c r="SR13" i="12"/>
  <c r="SR12" i="12"/>
  <c r="SN12" i="12" l="1"/>
  <c r="SN13" i="12"/>
  <c r="SV13" i="12"/>
  <c r="SV12" i="12"/>
  <c r="TC13" i="12"/>
  <c r="TC12" i="12"/>
  <c r="TF13" i="12"/>
  <c r="TG8" i="12"/>
  <c r="TH8" i="12" s="1"/>
  <c r="TF12" i="12"/>
  <c r="TI11" i="12"/>
  <c r="TI12" i="12"/>
  <c r="TI13" i="12"/>
  <c r="TJ11" i="12"/>
  <c r="TM8" i="12"/>
  <c r="TJ8" i="12"/>
  <c r="TJ13" i="12" l="1"/>
  <c r="TK8" i="12"/>
  <c r="TL8" i="12" s="1"/>
  <c r="TJ12" i="12"/>
  <c r="TG13" i="12"/>
  <c r="TG12" i="12"/>
  <c r="TN11" i="12"/>
  <c r="TN8" i="12"/>
  <c r="TM12" i="12"/>
  <c r="TQ8" i="12"/>
  <c r="TM11" i="12"/>
  <c r="TM13" i="12"/>
  <c r="SZ13" i="12"/>
  <c r="SZ12" i="12"/>
  <c r="TD12" i="12" l="1"/>
  <c r="TD13" i="12"/>
  <c r="TK13" i="12"/>
  <c r="TK12" i="12"/>
  <c r="TR8" i="12"/>
  <c r="TQ13" i="12"/>
  <c r="TQ12" i="12"/>
  <c r="TR11" i="12"/>
  <c r="TQ11" i="12"/>
  <c r="TU8" i="12"/>
  <c r="TO8" i="12"/>
  <c r="TP8" i="12" s="1"/>
  <c r="TN12" i="12"/>
  <c r="TN13" i="12"/>
  <c r="TH12" i="12" l="1"/>
  <c r="TH13" i="12"/>
  <c r="TO12" i="12"/>
  <c r="TO13" i="12"/>
  <c r="TU11" i="12"/>
  <c r="TV11" i="12"/>
  <c r="TU13" i="12"/>
  <c r="TY8" i="12"/>
  <c r="UC8" i="12" s="1"/>
  <c r="TV8" i="12"/>
  <c r="TU12" i="12"/>
  <c r="TS8" i="12"/>
  <c r="TT8" i="12" s="1"/>
  <c r="TR12" i="12"/>
  <c r="TR13" i="12"/>
  <c r="UC11" i="12" l="1"/>
  <c r="UC12" i="12"/>
  <c r="UC13" i="12"/>
  <c r="UD8" i="12"/>
  <c r="TZ11" i="12"/>
  <c r="TY11" i="12"/>
  <c r="TZ8" i="12"/>
  <c r="TY13" i="12"/>
  <c r="TY12" i="12"/>
  <c r="TL13" i="12"/>
  <c r="TL12" i="12"/>
  <c r="TS12" i="12"/>
  <c r="TS13" i="12"/>
  <c r="TW8" i="12"/>
  <c r="TX8" i="12" s="1"/>
  <c r="TV13" i="12"/>
  <c r="TV12" i="12"/>
  <c r="UD12" i="12" l="1"/>
  <c r="UD13" i="12"/>
  <c r="UE8" i="12"/>
  <c r="TP12" i="12"/>
  <c r="TP13" i="12"/>
  <c r="TW13" i="12"/>
  <c r="TW12" i="12"/>
  <c r="TZ13" i="12"/>
  <c r="TZ12" i="12"/>
  <c r="UA8" i="12"/>
  <c r="UB8" i="12" s="1"/>
  <c r="UF8" i="12" l="1"/>
  <c r="UE13" i="12"/>
  <c r="UE12" i="12"/>
  <c r="UA13" i="12"/>
  <c r="UA12" i="12"/>
  <c r="TT12" i="12"/>
  <c r="TT13" i="12"/>
  <c r="UF12" i="12" l="1"/>
  <c r="UF13" i="12"/>
  <c r="UG8" i="12"/>
  <c r="TX12" i="12"/>
  <c r="TX13" i="12"/>
  <c r="UG13" i="12" l="1"/>
  <c r="UH8" i="12"/>
  <c r="UG12" i="12"/>
  <c r="UB13" i="12"/>
  <c r="UB12" i="12"/>
  <c r="UH13" i="12" l="1"/>
  <c r="UH12" i="12"/>
  <c r="UI8" i="12"/>
  <c r="UI13" i="12" l="1"/>
  <c r="UJ8" i="12"/>
  <c r="UI12" i="12"/>
  <c r="UJ13" i="12" l="1"/>
  <c r="UK8" i="12"/>
  <c r="UM8" i="12" s="1"/>
  <c r="UJ12" i="12"/>
  <c r="UM13" i="12" l="1"/>
  <c r="UM11" i="12"/>
  <c r="UN8" i="12"/>
  <c r="UK13" i="12"/>
  <c r="UL8" i="12"/>
  <c r="UK12" i="12"/>
  <c r="UN13" i="12" l="1"/>
  <c r="UN11" i="12"/>
  <c r="UO8" i="12"/>
  <c r="UL13" i="12"/>
  <c r="UL12" i="12"/>
  <c r="UP8" i="12" l="1"/>
  <c r="UO13" i="12"/>
  <c r="UO11" i="12"/>
  <c r="UP11" i="12" l="1"/>
  <c r="UP13" i="12"/>
  <c r="UQ8" i="12"/>
  <c r="UQ13" i="12" l="1"/>
  <c r="UQ11" i="12"/>
  <c r="UR8" i="12"/>
  <c r="US8" i="12" l="1"/>
  <c r="UR13" i="12"/>
  <c r="UR11" i="12"/>
  <c r="UT8" i="12" l="1"/>
  <c r="US13" i="12"/>
  <c r="US11" i="12"/>
  <c r="UT13" i="12" l="1"/>
  <c r="UU8" i="12"/>
  <c r="UT11" i="12"/>
  <c r="UU11" i="12" l="1"/>
  <c r="UU13" i="12"/>
  <c r="UV8" i="12"/>
  <c r="UW8" i="12" s="1"/>
  <c r="UX8" i="12" l="1"/>
  <c r="UW13" i="12"/>
  <c r="UW11" i="12"/>
  <c r="UV13" i="12"/>
  <c r="UV11" i="12"/>
  <c r="UY8" i="12" l="1"/>
  <c r="UX13" i="12"/>
  <c r="UX11" i="12"/>
  <c r="UZ8" i="12" l="1"/>
  <c r="UY13" i="12"/>
  <c r="UY11" i="12"/>
  <c r="VA8" i="12" l="1"/>
  <c r="UZ13" i="12"/>
  <c r="UZ11" i="12"/>
  <c r="VB8" i="12" l="1"/>
  <c r="VA13" i="12"/>
  <c r="VA11" i="12"/>
  <c r="VC8" i="12" l="1"/>
  <c r="VD8" i="12" s="1"/>
  <c r="VB13" i="12"/>
  <c r="VB11" i="12"/>
  <c r="VE8" i="12" l="1"/>
  <c r="VD13" i="12"/>
  <c r="VD11" i="12"/>
  <c r="VC13" i="12"/>
  <c r="VC11" i="12"/>
  <c r="VE11" i="12" l="1"/>
  <c r="VE13" i="12"/>
  <c r="VF8" i="12"/>
  <c r="VG8" i="12" l="1"/>
  <c r="VF13" i="12"/>
  <c r="VF11" i="12"/>
  <c r="VH8" i="12" l="1"/>
  <c r="VG13" i="12"/>
  <c r="VG11" i="12"/>
  <c r="VH11" i="12" l="1"/>
  <c r="VI8" i="12"/>
  <c r="VJ8" i="12" s="1"/>
  <c r="VH13" i="12"/>
  <c r="VJ11" i="12" l="1"/>
  <c r="VK8" i="12"/>
  <c r="VL8" i="12" s="1"/>
  <c r="VJ13" i="12"/>
  <c r="VI13" i="12"/>
  <c r="VI12" i="12"/>
  <c r="VM8" i="12" l="1"/>
  <c r="VL11" i="12"/>
  <c r="VL13" i="12"/>
  <c r="VK13" i="12"/>
  <c r="VK12" i="12"/>
  <c r="VN8" i="12" l="1"/>
  <c r="VM12" i="12"/>
  <c r="VM13" i="12"/>
  <c r="VN13" i="12" l="1"/>
  <c r="VN11" i="12"/>
  <c r="VO8" i="12"/>
  <c r="VO13" i="12" l="1"/>
  <c r="VP8" i="12"/>
  <c r="VO11" i="12"/>
  <c r="VQ8" i="12" l="1"/>
  <c r="VP11" i="12"/>
  <c r="VP13" i="12"/>
  <c r="VR8" i="12" l="1"/>
  <c r="VQ13" i="12"/>
  <c r="VQ12" i="12"/>
  <c r="VR13" i="12" l="1"/>
  <c r="VS8" i="12"/>
  <c r="VR11" i="12"/>
  <c r="VS13" i="12" l="1"/>
  <c r="VS11" i="12"/>
  <c r="VT8" i="12"/>
  <c r="VU8" i="12" l="1"/>
  <c r="VT13" i="12"/>
  <c r="VT12" i="12"/>
  <c r="VU11" i="12" l="1"/>
  <c r="VU13" i="12"/>
  <c r="VV8" i="12"/>
  <c r="VW8" i="12" l="1"/>
  <c r="VV13" i="12"/>
  <c r="VV12" i="12"/>
  <c r="VW13" i="12" l="1"/>
  <c r="VW11" i="12"/>
  <c r="VX8" i="12"/>
  <c r="VY8" i="12" l="1"/>
  <c r="VX13" i="12"/>
  <c r="VX12" i="12"/>
  <c r="VY11" i="12" l="1"/>
  <c r="VY13" i="12"/>
  <c r="VZ8" i="12"/>
  <c r="WA8" i="12" l="1"/>
  <c r="VZ13" i="12"/>
  <c r="VZ12" i="12"/>
  <c r="WA13" i="12" l="1"/>
  <c r="WB8" i="12"/>
  <c r="WL8" i="12" s="1"/>
  <c r="WA11" i="12"/>
  <c r="WL13" i="12" l="1"/>
  <c r="WL11" i="12"/>
  <c r="WM8" i="12"/>
  <c r="WB12" i="12"/>
  <c r="WB13" i="12"/>
  <c r="WM11" i="12" l="1"/>
  <c r="WM13" i="12"/>
  <c r="WN8" i="12"/>
  <c r="WX8" i="12" l="1"/>
  <c r="WN13" i="12"/>
  <c r="WN11" i="12"/>
  <c r="WX11" i="12" l="1"/>
  <c r="WX13" i="12"/>
  <c r="WY8" i="12"/>
  <c r="WZ8" i="12" l="1"/>
  <c r="WY13" i="12"/>
  <c r="XA8" i="12" l="1"/>
  <c r="WZ13" i="12"/>
  <c r="XB8" i="12" l="1"/>
  <c r="XA13" i="12"/>
  <c r="XC8" i="12" l="1"/>
  <c r="XB13" i="12"/>
  <c r="XC13" i="12" l="1"/>
  <c r="XD8" i="12"/>
  <c r="XD13" i="12" l="1"/>
  <c r="XD11" i="12"/>
  <c r="XE8" i="12"/>
  <c r="XE13" i="12" l="1"/>
  <c r="XF8" i="12"/>
  <c r="XE11" i="12"/>
  <c r="XG8" i="12" l="1"/>
  <c r="XF13" i="12"/>
  <c r="XF11" i="12"/>
  <c r="XH8" i="12" l="1"/>
  <c r="XG13" i="12"/>
  <c r="XG11" i="12"/>
  <c r="XI8" i="12" l="1"/>
  <c r="XH13" i="12"/>
  <c r="XH11" i="12"/>
  <c r="XI11" i="12" l="1"/>
  <c r="XI13" i="12"/>
  <c r="XJ8" i="12"/>
  <c r="XK8" i="12" l="1"/>
  <c r="XJ13" i="12"/>
  <c r="XJ11" i="12"/>
  <c r="XK11" i="12" l="1"/>
  <c r="XK13" i="12"/>
  <c r="XL8" i="12"/>
  <c r="XM8" i="12" s="1"/>
  <c r="XM13" i="12" l="1"/>
  <c r="XM11" i="12"/>
  <c r="XN8" i="12"/>
  <c r="XL13" i="12"/>
  <c r="XL11" i="12"/>
  <c r="XO8" i="12" l="1"/>
  <c r="XN13" i="12"/>
  <c r="XN11" i="12"/>
  <c r="XO13" i="12" l="1"/>
  <c r="XO11" i="12"/>
  <c r="XP8" i="12"/>
  <c r="XQ8" i="12" l="1"/>
  <c r="XP13" i="12"/>
  <c r="XP11" i="12"/>
  <c r="XQ13" i="12" l="1"/>
  <c r="XQ1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Hubert Fallmann</author>
  </authors>
  <commentList>
    <comment ref="A39" authorId="0" shapeId="0" xr:uid="{00000000-0006-0000-0900-000001000000}">
      <text>
        <r>
          <rPr>
            <b/>
            <sz val="8"/>
            <color indexed="81"/>
            <rFont val="Tahoma"/>
            <family val="2"/>
          </rPr>
          <t>For Member States:</t>
        </r>
        <r>
          <rPr>
            <sz val="8"/>
            <color indexed="81"/>
            <rFont val="Tahoma"/>
            <family val="2"/>
          </rPr>
          <t xml:space="preserve">
If you make adaptations to this file, please list your Competent Authorities below the "Please select".
If more lines are required, add them between green lines.</t>
        </r>
      </text>
    </comment>
  </commentList>
</comments>
</file>

<file path=xl/sharedStrings.xml><?xml version="1.0" encoding="utf-8"?>
<sst xmlns="http://schemas.openxmlformats.org/spreadsheetml/2006/main" count="2070" uniqueCount="1611">
  <si>
    <t>This set should be selected by all verifiers.
Note - check to ensure that the list is valid for the Member State in which the opinon is being issued as some MS Guidance may only be applicable in an individual MS.
As a minimum, the relevant EU Regulations and EC Guidance must be included</t>
  </si>
  <si>
    <t>OPERATOR DETAILS</t>
  </si>
  <si>
    <t>Address of Installation:</t>
  </si>
  <si>
    <t>Accuracy:</t>
  </si>
  <si>
    <t xml:space="preserve">OPINION - verified as satisfactory: </t>
  </si>
  <si>
    <t xml:space="preserve">Annex 1A - Misstatements, Non-conformities, Non-compliances and Recommended Improvements </t>
  </si>
  <si>
    <t>Uncorrected Misstatements that were not corrected before issuance of the verification report</t>
  </si>
  <si>
    <t>Annex 1 : FINDINGS</t>
  </si>
  <si>
    <t>Annex 2 : BASIS OF WORK</t>
  </si>
  <si>
    <t>Rules etc of the EU ETS</t>
  </si>
  <si>
    <t>Annex 2 - Further information of relevance to the Opinion</t>
  </si>
  <si>
    <t xml:space="preserve">Work performed &amp; basis of the opinion: </t>
  </si>
  <si>
    <t xml:space="preserve">GHG Permit Number: </t>
  </si>
  <si>
    <t>Completeness:</t>
  </si>
  <si>
    <t>A.</t>
  </si>
  <si>
    <t>A1</t>
  </si>
  <si>
    <t>A2</t>
  </si>
  <si>
    <t>A3</t>
  </si>
  <si>
    <t>A4</t>
  </si>
  <si>
    <t>A5</t>
  </si>
  <si>
    <t>A6</t>
  </si>
  <si>
    <t>A7</t>
  </si>
  <si>
    <t>A8</t>
  </si>
  <si>
    <t>A9</t>
  </si>
  <si>
    <t>A10</t>
  </si>
  <si>
    <t>B</t>
  </si>
  <si>
    <t>B1</t>
  </si>
  <si>
    <t>B2</t>
  </si>
  <si>
    <t>B3</t>
  </si>
  <si>
    <t>B4</t>
  </si>
  <si>
    <t>B5</t>
  </si>
  <si>
    <t>B6</t>
  </si>
  <si>
    <t>B7</t>
  </si>
  <si>
    <t>B8</t>
  </si>
  <si>
    <t>B9</t>
  </si>
  <si>
    <t>B10</t>
  </si>
  <si>
    <t>C</t>
  </si>
  <si>
    <t>C1</t>
  </si>
  <si>
    <t>C2</t>
  </si>
  <si>
    <t>C3</t>
  </si>
  <si>
    <t>C4</t>
  </si>
  <si>
    <t>C5</t>
  </si>
  <si>
    <t>C6</t>
  </si>
  <si>
    <t>C7</t>
  </si>
  <si>
    <t>C8</t>
  </si>
  <si>
    <t>C9</t>
  </si>
  <si>
    <t>C10</t>
  </si>
  <si>
    <t xml:space="preserve">Objectives and scope of the Verification: </t>
  </si>
  <si>
    <t>Responsibilities:</t>
  </si>
  <si>
    <t xml:space="preserve">OPINION - verified with comments: </t>
  </si>
  <si>
    <t>Comments which qualify the opinion:</t>
  </si>
  <si>
    <t xml:space="preserve">OPINION - not verified: </t>
  </si>
  <si>
    <t>Verification Report - Emissions Trading System</t>
  </si>
  <si>
    <t>RulesCompliance3</t>
  </si>
  <si>
    <t>No. See Annex 1 for details</t>
  </si>
  <si>
    <t>VERIFICATION TEAM</t>
  </si>
  <si>
    <t>Material?</t>
  </si>
  <si>
    <t xml:space="preserve">Name of Operator: </t>
  </si>
  <si>
    <t>Type of report:</t>
  </si>
  <si>
    <t>EU Regulation on A&amp;V met:</t>
  </si>
  <si>
    <t>Materiality level</t>
  </si>
  <si>
    <t>COMPLIANCE WITH EU ETS RULES</t>
  </si>
  <si>
    <t>Name of Installation:</t>
  </si>
  <si>
    <t>Number of days on-site:</t>
  </si>
  <si>
    <t>Name of verifier:</t>
  </si>
  <si>
    <t>Reference document:</t>
  </si>
  <si>
    <t>Name of authorised signatory:</t>
  </si>
  <si>
    <t>Date of Opinion:</t>
  </si>
  <si>
    <t xml:space="preserve">Accreditation/ Certification number: </t>
  </si>
  <si>
    <t>Date of verification contract:</t>
  </si>
  <si>
    <t>Contact Address:</t>
  </si>
  <si>
    <t>Name of EU ETS (lead) auditor(s)/ technical experts undertaking site visit(s):</t>
  </si>
  <si>
    <t xml:space="preserve">Recommended Improvements, if any </t>
  </si>
  <si>
    <t>This set should be selected only if the verifier is a Financial Accounting Body subject to the rules and standards set by the International Auditing and Assurance Standards Board and its associated bodies
These standards are not covered by accreditation. Accreditation Bodies will not check compliance with these standards.</t>
  </si>
  <si>
    <t>Guidelines and Conditions</t>
  </si>
  <si>
    <t>Information sources</t>
  </si>
  <si>
    <t>EU Websites:</t>
  </si>
  <si>
    <t>EU ETS general:</t>
  </si>
  <si>
    <t>How to use this file</t>
  </si>
  <si>
    <t>Member State-specific guidance is listed here:</t>
  </si>
  <si>
    <t>Colour codes</t>
  </si>
  <si>
    <t>Go to 'How to use this file'</t>
  </si>
  <si>
    <t xml:space="preserve">Annex 3 : CHANGES </t>
  </si>
  <si>
    <t xml:space="preserve">VERIFICATION REPORT </t>
  </si>
  <si>
    <t>Other websites:</t>
  </si>
  <si>
    <t>Helpdesk:</t>
  </si>
  <si>
    <t>EU Legistlation:</t>
  </si>
  <si>
    <t>http://eur-lex.europa.eu/en/index.htm</t>
  </si>
  <si>
    <t>-</t>
  </si>
  <si>
    <t>accreditedcertified</t>
  </si>
  <si>
    <t>Annex 1B - Methodologies to close data gaps</t>
  </si>
  <si>
    <t>Yes</t>
  </si>
  <si>
    <t>No</t>
  </si>
  <si>
    <t>RulesCompliance2</t>
  </si>
  <si>
    <t>No. See Annex 3 for details</t>
  </si>
  <si>
    <t>OPINION</t>
  </si>
  <si>
    <t>Lead EU ETS Auditor:</t>
  </si>
  <si>
    <t>Independent Reviewer:</t>
  </si>
  <si>
    <t>EU ETS Auditor(s):</t>
  </si>
  <si>
    <t>Technical Expert(s) (EU ETS Auditor):</t>
  </si>
  <si>
    <t>Technical Expert(s) (Independent Review):</t>
  </si>
  <si>
    <t>GUIDANCE FOR VERIFIERS</t>
  </si>
  <si>
    <t>Conduct of the Verification (2) - Additional criteria for Accredited Verifiers that are also financial assurance providers</t>
  </si>
  <si>
    <t xml:space="preserve">Unique ID: </t>
  </si>
  <si>
    <t>Combustion</t>
  </si>
  <si>
    <t xml:space="preserve">Refining of mineral oil </t>
  </si>
  <si>
    <t>Production of coke</t>
  </si>
  <si>
    <t>Metal ore roasting or sintering</t>
  </si>
  <si>
    <t>Production of pig iron or steel</t>
  </si>
  <si>
    <t>Production or processing of ferrous metals</t>
  </si>
  <si>
    <t>Production of primary aluminium</t>
  </si>
  <si>
    <t>Production of secondary aluminium</t>
  </si>
  <si>
    <t>Production or processing of non-ferrous metals</t>
  </si>
  <si>
    <t>Production of cement clinker</t>
  </si>
  <si>
    <t>Production of lime, or calcination of dolomite/magnesite</t>
  </si>
  <si>
    <t>Manufacture of glass</t>
  </si>
  <si>
    <t>Manufacture of ceramics</t>
  </si>
  <si>
    <t>Manufacture of mineral wool</t>
  </si>
  <si>
    <t>Production or processing of gypsum or plasterboard</t>
  </si>
  <si>
    <t>Production of pulp</t>
  </si>
  <si>
    <t>Production of paper or cardboard</t>
  </si>
  <si>
    <t>Production of carbon black</t>
  </si>
  <si>
    <t>Production of nitrous oxide</t>
  </si>
  <si>
    <t>Production of adipic acid</t>
  </si>
  <si>
    <t>Production of glyoxal and glyoxylic acid</t>
  </si>
  <si>
    <t>Production of ammonia</t>
  </si>
  <si>
    <t>Production of bulk chemicals</t>
  </si>
  <si>
    <t>Production of hydrogen and synthesis gas</t>
  </si>
  <si>
    <t>Production of soda ash and sodium bicarbonate</t>
  </si>
  <si>
    <t>Capture of greenhouse gases under Directive 2009/31/EC</t>
  </si>
  <si>
    <t>Transport of greenhouse gases under Directive 2009/31/EC</t>
  </si>
  <si>
    <t>Storage of greenhouse gases under Directive 2009/31/EC</t>
  </si>
  <si>
    <t>CompetentAuthority</t>
  </si>
  <si>
    <t>Please select</t>
  </si>
  <si>
    <t>Do not change the form of words in this worksheet EXCEPT where instructed to do so</t>
  </si>
  <si>
    <t>Update the cells in blue to ensure that only the criteria reference documents relevant to your verifier and this verification are selected.</t>
  </si>
  <si>
    <t>no</t>
  </si>
  <si>
    <t>Please select "Yes" or "No" in the column "Material?" as appropriate</t>
  </si>
  <si>
    <t>Please insert relevant description, one line per uncorrected misstatement point.  If further space is required, please add rows and individually number points.  If there are NO uncorrected misstatements please state NOT APPLICABLE in the first row.</t>
  </si>
  <si>
    <t>Info for automatic Version detection</t>
  </si>
  <si>
    <t>Template type:</t>
  </si>
  <si>
    <t>Phase 3 Installation Monitoring Plan</t>
  </si>
  <si>
    <t>Version:</t>
  </si>
  <si>
    <t>Issued by:</t>
  </si>
  <si>
    <t>European Commission</t>
  </si>
  <si>
    <t>Language:</t>
  </si>
  <si>
    <t>English</t>
  </si>
  <si>
    <t>Type list:</t>
  </si>
  <si>
    <t>Monitoring plan tonne-kilometre data</t>
  </si>
  <si>
    <t>MP TKM</t>
  </si>
  <si>
    <t>Monitoring plan annual emissions</t>
  </si>
  <si>
    <t>MP AEm</t>
  </si>
  <si>
    <t>Report tonne-kilometre data</t>
  </si>
  <si>
    <t>Report TKM</t>
  </si>
  <si>
    <t>Report annual emissions</t>
  </si>
  <si>
    <t>Report AEm</t>
  </si>
  <si>
    <t>MP P3 Inst</t>
  </si>
  <si>
    <t>Phase 3 Monitoring Plan Aircraft operators</t>
  </si>
  <si>
    <t>MP P3 Aircraft</t>
  </si>
  <si>
    <t>Phase 3 Monitoring Plan Aircraft t-km</t>
  </si>
  <si>
    <t>MP P3 TKM</t>
  </si>
  <si>
    <t>Version list</t>
  </si>
  <si>
    <t>Reference File Name</t>
  </si>
  <si>
    <t>Version comments</t>
  </si>
  <si>
    <t>COM</t>
  </si>
  <si>
    <t>Umweltbundesamt</t>
  </si>
  <si>
    <t>UBA</t>
  </si>
  <si>
    <t>Austria</t>
  </si>
  <si>
    <t>AT</t>
  </si>
  <si>
    <t>Belgium</t>
  </si>
  <si>
    <t>BE</t>
  </si>
  <si>
    <t>Bulgaria</t>
  </si>
  <si>
    <t>BG</t>
  </si>
  <si>
    <t>Croatia</t>
  </si>
  <si>
    <t>HR</t>
  </si>
  <si>
    <t>Cyprus</t>
  </si>
  <si>
    <t>CY</t>
  </si>
  <si>
    <t>Czech Republic</t>
  </si>
  <si>
    <t>CZ</t>
  </si>
  <si>
    <t>Denmark</t>
  </si>
  <si>
    <t>DK</t>
  </si>
  <si>
    <t>Estonia</t>
  </si>
  <si>
    <t>EE</t>
  </si>
  <si>
    <t>Finland</t>
  </si>
  <si>
    <t>FI</t>
  </si>
  <si>
    <t>France</t>
  </si>
  <si>
    <t>FR</t>
  </si>
  <si>
    <t>Germany</t>
  </si>
  <si>
    <t>DE</t>
  </si>
  <si>
    <t>Greece</t>
  </si>
  <si>
    <t>EL</t>
  </si>
  <si>
    <t>Hungary</t>
  </si>
  <si>
    <t>HU</t>
  </si>
  <si>
    <t>Iceland</t>
  </si>
  <si>
    <t>Ireland</t>
  </si>
  <si>
    <t>IE</t>
  </si>
  <si>
    <t>Italy</t>
  </si>
  <si>
    <t>IT</t>
  </si>
  <si>
    <t>Latvia</t>
  </si>
  <si>
    <t>LV</t>
  </si>
  <si>
    <t>Liechtenstein</t>
  </si>
  <si>
    <t>LI</t>
  </si>
  <si>
    <t>Lithuania</t>
  </si>
  <si>
    <t>LT</t>
  </si>
  <si>
    <t>Luxembourg</t>
  </si>
  <si>
    <t>LU</t>
  </si>
  <si>
    <t>Malta</t>
  </si>
  <si>
    <t>MT</t>
  </si>
  <si>
    <t>Netherlands</t>
  </si>
  <si>
    <t>NL</t>
  </si>
  <si>
    <t>Norway</t>
  </si>
  <si>
    <t>NO</t>
  </si>
  <si>
    <t>Poland</t>
  </si>
  <si>
    <t>PL</t>
  </si>
  <si>
    <t>Portugal</t>
  </si>
  <si>
    <t>PT</t>
  </si>
  <si>
    <t>Romania</t>
  </si>
  <si>
    <t>RO</t>
  </si>
  <si>
    <t>Slovakia</t>
  </si>
  <si>
    <t>SK</t>
  </si>
  <si>
    <t>Slovenia</t>
  </si>
  <si>
    <t>SI</t>
  </si>
  <si>
    <t>Spain</t>
  </si>
  <si>
    <t>ES</t>
  </si>
  <si>
    <t>Sweden</t>
  </si>
  <si>
    <t>SE</t>
  </si>
  <si>
    <t>United Kingdom</t>
  </si>
  <si>
    <t>UK</t>
  </si>
  <si>
    <t>Languages list</t>
  </si>
  <si>
    <t>Bulgarian</t>
  </si>
  <si>
    <t>bg</t>
  </si>
  <si>
    <t>Spanish</t>
  </si>
  <si>
    <t>es</t>
  </si>
  <si>
    <t>Croatian</t>
  </si>
  <si>
    <t>hr</t>
  </si>
  <si>
    <t>Czech</t>
  </si>
  <si>
    <t>cs</t>
  </si>
  <si>
    <t>Danish</t>
  </si>
  <si>
    <t>da</t>
  </si>
  <si>
    <t>German</t>
  </si>
  <si>
    <t>de</t>
  </si>
  <si>
    <t>Estonian</t>
  </si>
  <si>
    <t>et</t>
  </si>
  <si>
    <t>Greek</t>
  </si>
  <si>
    <t>el</t>
  </si>
  <si>
    <t>en</t>
  </si>
  <si>
    <t>French</t>
  </si>
  <si>
    <t>fr</t>
  </si>
  <si>
    <t>Icelandic</t>
  </si>
  <si>
    <t>Italian</t>
  </si>
  <si>
    <t>it</t>
  </si>
  <si>
    <t>Latvian</t>
  </si>
  <si>
    <t>lv</t>
  </si>
  <si>
    <t>Lithuanian</t>
  </si>
  <si>
    <t>lt</t>
  </si>
  <si>
    <t>Hungarian</t>
  </si>
  <si>
    <t>hu</t>
  </si>
  <si>
    <t>Maltese</t>
  </si>
  <si>
    <t>mt</t>
  </si>
  <si>
    <t>Norwegian</t>
  </si>
  <si>
    <t>Dutch</t>
  </si>
  <si>
    <t>nl</t>
  </si>
  <si>
    <t>Polish</t>
  </si>
  <si>
    <t>pl</t>
  </si>
  <si>
    <t>Portuguese</t>
  </si>
  <si>
    <t>pt</t>
  </si>
  <si>
    <t>Romanian</t>
  </si>
  <si>
    <t>ro</t>
  </si>
  <si>
    <t>Slovak</t>
  </si>
  <si>
    <t>sk</t>
  </si>
  <si>
    <t>Slovenian</t>
  </si>
  <si>
    <t>sl</t>
  </si>
  <si>
    <t>Finnish</t>
  </si>
  <si>
    <t>fi</t>
  </si>
  <si>
    <t>Swedish</t>
  </si>
  <si>
    <t>sv</t>
  </si>
  <si>
    <t>1.</t>
  </si>
  <si>
    <t>2.</t>
  </si>
  <si>
    <t>3.</t>
  </si>
  <si>
    <t>(a)  Read carefully 'How to use this file'. These are the instructions for filling this template.</t>
  </si>
  <si>
    <t>Before you use this file, please carry out the following steps:</t>
  </si>
  <si>
    <t>Phase 3 Verification Report</t>
  </si>
  <si>
    <t>VR P3</t>
  </si>
  <si>
    <t>IS</t>
  </si>
  <si>
    <t>is</t>
  </si>
  <si>
    <t>Reference filename:</t>
  </si>
  <si>
    <t>Language version:</t>
  </si>
  <si>
    <t>TEXT (Language Version)</t>
  </si>
  <si>
    <t>TEXT (English Original)</t>
  </si>
  <si>
    <t>MS are free to use this sheet</t>
  </si>
  <si>
    <t>&lt; Select Relevant guidance documents from the list &gt;</t>
  </si>
  <si>
    <t>Drop down list for Annex 2; Reference documents cited:</t>
  </si>
  <si>
    <t>SelectYesNo</t>
  </si>
  <si>
    <t>YesNo</t>
  </si>
  <si>
    <t>ReportingYear</t>
  </si>
  <si>
    <t>&lt;insert authorised signature here&gt;</t>
  </si>
  <si>
    <t>Is the verifier accredited or a certified natural person?</t>
  </si>
  <si>
    <t>#</t>
  </si>
  <si>
    <t>Findings</t>
  </si>
  <si>
    <t>&lt;insert name&gt;</t>
  </si>
  <si>
    <t>Phase 4 FAR Allocation Verification Report</t>
  </si>
  <si>
    <t>VR P4 FAR</t>
  </si>
  <si>
    <t>Project team draft v1</t>
  </si>
  <si>
    <t>VERIFICATION SITE VISIT DETAILS</t>
  </si>
  <si>
    <t>Date(s) of visit(s) [AVR Article 21(1)]:</t>
  </si>
  <si>
    <t>&lt;Please give the number of days on site associated with each visit&gt;</t>
  </si>
  <si>
    <t>&lt;List the names of the EU ETS lead auditor, the EU ETS auditor and technical expert involved in all the site visits&gt;</t>
  </si>
  <si>
    <t>RulesCompliance4</t>
  </si>
  <si>
    <t>Yes. See Annex 1 for details</t>
  </si>
  <si>
    <t>Not Applicable</t>
  </si>
  <si>
    <t>Accredited</t>
  </si>
  <si>
    <t>Certified</t>
  </si>
  <si>
    <t>Reliability</t>
  </si>
  <si>
    <t>If no, please provide a justification below:</t>
  </si>
  <si>
    <t>If no, please briefly explain below:</t>
  </si>
  <si>
    <t>IMPORTANT NOTE : In expressing the opinion and signing here, you are attesting with reasonable assurance to the accuracy of the data (within the 5% applicable materiality threshold) and the status of compliance with ALL rules and principles.  Subsequent errors identified which might invalidate the opinion provided above could give rise to legal and financial liabilities for the verifier/ verifying organisation.</t>
  </si>
  <si>
    <t>&lt;Please complete any relevant data.  One line per non-conformity point.  If further space is required, please add rows and individually number points.  If there are NO non-conformities please state NOT APPLICABLE in the first row.&gt;</t>
  </si>
  <si>
    <t>&lt;Please complete any relevant data.  One line per non-compliance point.  If further space is required, please add rows and individually number points.  If there are NO non-compliances please state NOT APPLICABLE in the first row.&gt;</t>
  </si>
  <si>
    <t>&lt;Please complete any relevant data.  One cell per improvement point.  If further space is required, please add rows and individually number points.  If there are NO improvement points please state NOT APPLICABLE in the first row. For more information on how to classify and report recommendations of improvement please see the guidance of the European Commission Services.&gt;</t>
  </si>
  <si>
    <t>Note, this data should automatically be picked up from the entry in sheet "Opinion Statement"</t>
  </si>
  <si>
    <t>including discrepancies between the plan and actual sources, source streams and boundaries etc identified during verification</t>
  </si>
  <si>
    <t>If yes, please briefly explain below and complete Annex 1B:</t>
  </si>
  <si>
    <t>GHG quantification is subject to inherent uncertainty due to the designed capability of measurement instrumentation and testing methodologies and incomplete scientific knowledge used in the determination of calculation factors and global warming potentials</t>
  </si>
  <si>
    <t>Annex 3 - Summary of changes identified and not notified to the Competent Authority</t>
  </si>
  <si>
    <t>Other relevant information</t>
  </si>
  <si>
    <t>7) International Standard on Assurance Engagements 3000 : Assurance Engagements other than Audits or Reviews of Historical Information, issued by the International Auditing and Assurance Standards Board.</t>
  </si>
  <si>
    <t>8) International Standard on Assurance Engagements 3410 : Assurance Engagements on Greenhouse Gas Statements, issued by the International Auditing and Assurance Standards Board.</t>
  </si>
  <si>
    <t>Note - the name of the Installation will be automatically picked up once it is entered on Opinion Statement</t>
  </si>
  <si>
    <t>&lt;If no, the finding in Annex 1 should give an indication of the liklihood that failure to implement the improvement would result in a misstatement or non-conformity in the future&gt;</t>
  </si>
  <si>
    <t>- omissions or limitations in the data or information made available for verification such that insufficient evidence could be obtained to assess the report to a reasonable level of assurance or to conduct the verification</t>
  </si>
  <si>
    <t>•  uncorrected material misstatement (individual or in aggregate).</t>
  </si>
  <si>
    <t>•  uncorrected material non-conformity (individual or in aggregate) meaning there was insufficient clarity to reach a conclusion with reasonable assurance.</t>
  </si>
  <si>
    <t>E.</t>
  </si>
  <si>
    <t>E1</t>
  </si>
  <si>
    <t>E2</t>
  </si>
  <si>
    <t>E3</t>
  </si>
  <si>
    <t>E4</t>
  </si>
  <si>
    <t>E5</t>
  </si>
  <si>
    <t>E6</t>
  </si>
  <si>
    <t>E7</t>
  </si>
  <si>
    <t>E8</t>
  </si>
  <si>
    <t>E9</t>
  </si>
  <si>
    <t>E10</t>
  </si>
  <si>
    <t>If no, has risk of misstatement/non-conformity been assessed by the verifier?</t>
  </si>
  <si>
    <t>&lt;Insert reasons why the principle is not complied with or make reference to the relavant finding(s) in Annex 1&gt;</t>
  </si>
  <si>
    <t>&lt;Insert date of opinion&gt; - Note this date must change if the opinion is updated</t>
  </si>
  <si>
    <t xml:space="preserve">&lt;Insert formal name of the verifier&gt; </t>
  </si>
  <si>
    <t>&lt;Insert formal contact address of the verifier, including email address&gt;</t>
  </si>
  <si>
    <t>&lt;As issued by the above Accreditation Body/ Certifying National Authority&gt;</t>
  </si>
  <si>
    <t>&lt;State details of misstatement including nature, size, and which element of the report it relates to; and why it has a material effect, if applicable.  Need to clearly state whether the misstatement is over-stated (e.g. higher than it should be) or under-stated (lower than it should be). For more information on how to classify and report misstatements please see the guidance of the European Commission Services.&gt;</t>
  </si>
  <si>
    <t>&lt;Include more details about the method(s) used&gt;</t>
  </si>
  <si>
    <t>&lt;Insert any other relevant details or criteria relating to the work performed or the basis of the opinion.  The objective of this line is to enable the verifier to add any detail that they consider helpful to the user of the opinion in understanding the depth and scope of work performed etc.&gt;</t>
  </si>
  <si>
    <t>&lt;Reasons why data report is not complete should be stated in the finding in Annex 1; this should also state whether an alternative methodology has been used to fill the data gap&gt;</t>
  </si>
  <si>
    <t>&lt;The response here should be Yes or No as EC guidance is always applicable for verifiers and operators&gt;</t>
  </si>
  <si>
    <t>Name of National Accreditation Body (NAB) or verifier Certifying National Authority:</t>
  </si>
  <si>
    <t>Operator Name</t>
  </si>
  <si>
    <t>OperatorName</t>
  </si>
  <si>
    <t>InstallationName</t>
  </si>
  <si>
    <t>Installation Name</t>
  </si>
  <si>
    <t>Annex 1B</t>
  </si>
  <si>
    <t>ausblenden</t>
  </si>
  <si>
    <t>&lt;Use EITHER this opinion text, if there is no problem and there are no specific comments to be made in relation to things that might affect data quality or the interpretation of the opinion by a user. This opinion statement may only be selected if there are no uncorrected misstatements, non-conformities and non-compliances.&gt;</t>
  </si>
  <si>
    <t xml:space="preserve">Reference documents cited : 
</t>
  </si>
  <si>
    <t>&lt;Select the set of criteria that are appropriate to the accreditation/ certification held by the verifier (delete non-relevant sets).&gt;  It is expected that for most VBs only set (1) will be required.
Note, some of the documents may undergo update and revision so you need to check that the correct version is being cited</t>
  </si>
  <si>
    <t>Conduct of the Verification (1) - For Accredited Verification Bodies</t>
  </si>
  <si>
    <t>Annex I Activity:</t>
  </si>
  <si>
    <t>Member State specific instructions:</t>
  </si>
  <si>
    <t>For inextricably linking this Verification Report to the Data Report that has actually verified, several options exist.</t>
  </si>
  <si>
    <t>If the Member State provides an electronic data submission portal, usually no further measures have to be taken.</t>
  </si>
  <si>
    <t>Another option is that the verifier sends the verified report and the verification report to the competent authority (CA), independently of the operator's formal submission, in order to provide evidence that no data has been changed after verification.</t>
  </si>
  <si>
    <t>CAs can also require the verifier to copy the sheets "Opinion Statement" and Annexes 1 to 3 into the operator's data report, or define other means for ensuring data integrity, such as copying relevent data from the Data Report into the Verification Report.</t>
  </si>
  <si>
    <t>In order to ensure that operators and verifiers gain certainty for the approach to be followed, the CA should provide detailed instructions below.</t>
  </si>
  <si>
    <t>Phase 4 ALCR Verification Report</t>
  </si>
  <si>
    <t>VR P4 ALCR</t>
  </si>
  <si>
    <t>&lt;Select the installation's primary Annex I activity&gt;</t>
  </si>
  <si>
    <t>&lt;If applicable, please enter here any other Annex I activities that apply.&gt;</t>
  </si>
  <si>
    <t xml:space="preserve">&lt;OR use this opinion text, if the opinion is qualified with comments for the user of the opinion.  Please provide brief details of any exceptions that might affect the data and therefore qualify the opinion. 
</t>
  </si>
  <si>
    <t>&lt;Please complete all the yellow cells in the opinion template deleting or amending as appropriate any text that is already in the cell.  If further space is required, please insert an additional line below and merge the cells.  Further instructions or comments are below against individual lines, as relevant.  Further detail concerning background to the verification etc should be given in Annex 2.
If a question is not relevant to the verification being conducted, please enter N/A rather than leaving a cell blank&gt;</t>
  </si>
  <si>
    <t>&lt; The data verification has been fully completed as required? &gt;</t>
  </si>
  <si>
    <t>This set should be selected only if the verifier is a Certified Natural Person as outlined under Article 54(2) of AVR2.</t>
  </si>
  <si>
    <t>&lt;insert comments in relation to any exceptions that have been noted that might/ do affect the verification and therefore which caveat the opinion. Please number each comment separately; delete any unused lines&gt;</t>
  </si>
  <si>
    <t>&lt;select the appropriate reasons from the list provided and delete any that are not relevant; or add a different reason in the blank line(s) if relevant&gt;</t>
  </si>
  <si>
    <t>&lt;delete any lines that are not applicable&gt;</t>
  </si>
  <si>
    <t>All guidance documents and templates developed by the Commission Services on the FAR and ALCR can be found at the bottom of the following page:</t>
  </si>
  <si>
    <t>&lt;If visits done, insert date(s) of visit(s)&gt;</t>
  </si>
  <si>
    <t>&lt;Only brief answers are required here (or a cross reference to a specific item in Annex 1). If more detail is needed for a No response; details should be added to the relevant section of Annex 1 relating to findings on uncorrected non-compliances or non-conformities&gt;</t>
  </si>
  <si>
    <t>COMPLIANCE WITH THE EU ETS MONITORING AND REPORTING PRINCIPLES</t>
  </si>
  <si>
    <t>A) EC Regulation EU No. 2019/1842 on adjustment of free allocation of emissions allowances due to activity level changes (ALCR)</t>
  </si>
  <si>
    <t>B) EC Regulation EU No. 2019/331 on the harmonised free allocation of emissions allowances pursuant to Article 10a of Directive 2003/87/EC (FAR)</t>
  </si>
  <si>
    <t>2) EN ISO 14065 - Requirements for greenhouse gas validation and verification bodies for use in accreditation or other forms of recognition.</t>
  </si>
  <si>
    <t>3) EN ISO 14064-3:2019 Specification with guidance for the validation and verification of GHG assertions</t>
  </si>
  <si>
    <t>4) IAF MD 6:2014 International Accreditation Forum (IAF) Mandatory Document for the Application of ISO 14065:2013 (Issue 2, March 2014)</t>
  </si>
  <si>
    <t>5) Guidance developed by European Commission Services on verification and accreditation in relation to the ALCR and FAR</t>
  </si>
  <si>
    <t xml:space="preserve">6) EA-6/03 European Co-operation for Accreditation Guidance For the Recognition of Verifiers under EU ETS Directive </t>
  </si>
  <si>
    <t>The Competent Authority is responsible for:</t>
  </si>
  <si>
    <t>Further Annex I activities:</t>
  </si>
  <si>
    <t>Articles 14(a) and 16(2): Data and data flow verified in detail and back to source?</t>
  </si>
  <si>
    <t>Article 14(b): Control activities are documented, implemented, maintained and effective to mitigate inherent risks?</t>
  </si>
  <si>
    <t xml:space="preserve">Signed on behalf of </t>
  </si>
  <si>
    <t>Independent Reasonable Assurance Verification Report and Opinion Statement:
EU Emissions Trading System</t>
  </si>
  <si>
    <t>•   the EU ETS lead auditor/auditor has not received all the information and explanations that they require to conduct their examination to a reasonable level of assurance; or</t>
  </si>
  <si>
    <t>Conduct of the Verification (1) - Criteria for Accredited Verifiers</t>
  </si>
  <si>
    <t>Conduct of the Verification (3) - Criteria for Verifiers Certified under AVR Article 55(2)</t>
  </si>
  <si>
    <t>AVR2 Article 34A - justification for carrying out virtual site visit due to force majeure and information on how the 'visit' was conducted and verification risk reduced:</t>
  </si>
  <si>
    <t>1) Commission implementing Regulation (EU) No. 2018/2067 on verification of data and on the accreditation of verifiers pursuant to Directive 2003/87/EC as updated by Commission Implementing Regulation (EU) No.2020/2084</t>
  </si>
  <si>
    <t>https://climate.ec.europa.eu/eu-action/eu-emissions-trading-system-eu-ets_en</t>
  </si>
  <si>
    <t>https://eur-lex.europa.eu/legal-content/EN/TXT/?uri=CELEX%3A02003L0087-20240301</t>
  </si>
  <si>
    <t>https://eur-lex.europa.eu/legal-content/EN/TXT/?uri=CELEX%3A02019R0331-20240101</t>
  </si>
  <si>
    <t>https://eur-lex.europa.eu/legal-content/EN/TXT/?uri=CELEX%3A02018R2067-20250622</t>
  </si>
  <si>
    <t xml:space="preserve">Monitoring and Reporting in the EU ETS: 
    </t>
  </si>
  <si>
    <t>https://climate.ec.europa.eu/eu-action/carbon-markets/eu-emissions-trading-system-eu-ets/free-allocation/about-free-allocation_en</t>
  </si>
  <si>
    <t>Used in:</t>
  </si>
  <si>
    <t>:'Opinion Statement'!A21</t>
  </si>
  <si>
    <t>:'Opinion Statement'!C21</t>
  </si>
  <si>
    <t>:'Opinion Statement'!C47</t>
  </si>
  <si>
    <t>:'Annex 1 - Findings'!G3</t>
  </si>
  <si>
    <t>:'Annex 1 - Findings'!A4:E4</t>
  </si>
  <si>
    <t>:'Annex 1 - Findings'!B6</t>
  </si>
  <si>
    <t>:'Annex 1 - Findings'!E6</t>
  </si>
  <si>
    <t>:'Annex 1 - Findings'!G6</t>
  </si>
  <si>
    <t>:'Annex 1 - Findings'!G7:G11</t>
  </si>
  <si>
    <t>:'Annex 1 - Findings'!G12:G16</t>
  </si>
  <si>
    <t>:'Annex 1 - Findings'!B18:D18</t>
  </si>
  <si>
    <t>:'Annex 1 - Findings'!G19:G23</t>
  </si>
  <si>
    <t>:'Annex 1 - Findings'!G24:G28</t>
  </si>
  <si>
    <t>:'Annex 1 - Findings'!B30:D30</t>
  </si>
  <si>
    <t>:'Annex 1 - Findings'!B31:D31</t>
  </si>
  <si>
    <t>:'Annex 1 - Findings'!G32:G36</t>
  </si>
  <si>
    <t>:'Annex 1 - Findings'!G37:G41</t>
  </si>
  <si>
    <t>2) EU guidance on certified verifiers developed by European Commission Services</t>
  </si>
  <si>
    <t>:'Annex 3 - Changes '!A5:B5</t>
  </si>
  <si>
    <t>"A verified emissions report, baseline data report, new entrant data report, annual activity level report or climate-neutrality report shall be reliable for users. It shall represent faithfully that, which it either purports to represent or may reasonably be expected to represent. 
The process of verifying an operator's or aircraft operator's report shall be an effective and reliable tool in support of quality assurance and quality control procedures, providing information upon which an operator or aircraft operator can act to improve performance in monitoring and reporting emissions or data relevant for free allocation."</t>
  </si>
  <si>
    <t>The consolidated version of the Directive  can be downloaded from this link:</t>
  </si>
  <si>
    <t>https://climate.ec.europa.eu/eu-action/carbon-markets/eu-emissions-trading-system-eu-ets/monitoring-reporting-and-verification_en</t>
  </si>
  <si>
    <t>(b)  Identify the Competent Authority (CA) to which the operator whose report you are verifying has to submit the verified climate-neutrality report. Note that "Member State" here means all States which are participating in the EU ETS, not only EU Member States.</t>
  </si>
  <si>
    <t>This is the final version of the Climate-Neutrality Verification Report template, dated February 2026</t>
  </si>
  <si>
    <t>The operator  shall submit the verification report to the competent authority together with the operator’s climate-neutrality report</t>
  </si>
  <si>
    <t>EU ETS Climate-Neutrality Reporting</t>
  </si>
  <si>
    <t>Date(s) of relevant Climate-Neutrality Plan and period of validity for each plan:</t>
  </si>
  <si>
    <t xml:space="preserve">&lt;Please include all Climate-Neutrality Plan versions that are relevant for the reporting period, including any versions that have been approved just before the issuing of the verification report and are relevant for the reporting period.&gt;
</t>
  </si>
  <si>
    <t>Have the Climate-Neutrality Plans listed above been checked by the Competent Authority and deemed compliant?</t>
  </si>
  <si>
    <t>Relevant Competent Authority checking climate-neutrality plans:</t>
  </si>
  <si>
    <r>
      <t xml:space="preserve">&lt;Insert name of </t>
    </r>
    <r>
      <rPr>
        <i/>
        <sz val="10"/>
        <rFont val="Arial"/>
        <family val="2"/>
      </rPr>
      <t>the</t>
    </r>
    <r>
      <rPr>
        <i/>
        <sz val="10"/>
        <color indexed="18"/>
        <rFont val="Arial"/>
        <family val="2"/>
      </rPr>
      <t xml:space="preserve"> Competent Authority that is responsible for checking the climate-neutrality plans&gt;</t>
    </r>
  </si>
  <si>
    <t>VERIFIED ACHIEVEMENT OF MILESTONES AND TARGETS</t>
  </si>
  <si>
    <t>Reporting Period</t>
  </si>
  <si>
    <t>&lt;Select the appropriate Reporting Period to which the milestones and targets relate&gt;</t>
  </si>
  <si>
    <t>Have any changes occurred in the reporting period that affect the milestones and targets?</t>
  </si>
  <si>
    <t xml:space="preserve">&lt;Yes/No. (If Yes, please respond appropriately to the question below under compliance with the rules and provide brief details in Annex 3 of anything that has not been reported to the CA before completion of the verification).&gt;
</t>
  </si>
  <si>
    <t>Has the Climate-Neutrality Plan been updated with respect to the milestones and targets during the reporting period? (FAR Article 22d)?</t>
  </si>
  <si>
    <t xml:space="preserve">&lt;Yes/No. (If Yes, please respond appropriately to the question below under compliance with the rules and provide brief details in Annex 3 of anything that has not been reported to the CA before completion of the verification). GD11 Guidance on Climate-neutrality plans as a condition to free allocation provides more information&gt;
</t>
  </si>
  <si>
    <t>&lt;Yes/No&gt;</t>
  </si>
  <si>
    <t>Date of  approval for virtual site visit by CA:</t>
  </si>
  <si>
    <t>&lt;This is AVR as defined at point 3 of the sheet "Guidelines and Conditions"&gt;</t>
  </si>
  <si>
    <t>&lt;Failure to notify a change in the milestones and targets in accordance with FAR Article 22d is a non-compliance that should be reported on Annex 1 of this VOS.  Information on changes that should have been reported should be provided on Annex 3, as outlined at line 64 above&gt;</t>
  </si>
  <si>
    <t xml:space="preserve">Article 16(2)(ca): Boundaries of installation as set out in MRR and sub-installation(s) set out in FAR are consistent?
</t>
  </si>
  <si>
    <t>Article 18(4): Verification of methods applied for missing data:</t>
  </si>
  <si>
    <t>NOTE - only a positive form of words is acceptable for a verified opinion - DO NOT CHANGE THE FORM OF WORDS IN THESE OPINION TEXTS - ADD DETAIL WHERE REQUESTED</t>
  </si>
  <si>
    <t>•  material non-compliance with the FAR, the ALC or Regulaion 2023/2441 meaning there was insufficient clarity to reach a conclusion with reasonable assurance.</t>
  </si>
  <si>
    <t>- the Climate-Neutrality Plan does not providing sufficient scope or clarity to reach a verification conclusion</t>
  </si>
  <si>
    <t>&lt;Insert the National Accreditation Body's name e.g. COFRAC if verifier is accredited; insert name of the Certifying National Authority if the verifier is certified under AVR Article 54(2).&gt;</t>
  </si>
  <si>
    <t>Uncorrected Non-compliances with ALCR, FAR or Regulation 2023/2441 which were identified during verification</t>
  </si>
  <si>
    <t>&lt;State details of non-compliance including nature and size of non-compliance and which Article of the ALCR, FAR or Regulation 2023/2441 it relates to. For more information on how to classify and report non-compliances please see the guidance of the European Commission Services.&gt;</t>
  </si>
  <si>
    <t>Uncorrected Non-conformities with the Climate Neutrality Plan</t>
  </si>
  <si>
    <t>&lt;State details of non-conformity including nature and size of non-conformity and which element of the climate-neutrality plan it relates to. For more information on how to classify and report non-conformities please see the guidance of the European Commission Services.&gt;</t>
  </si>
  <si>
    <t>Prior period findings or improvements that have NOT been resolved.  
Any findings or improvements reported in the verification report for the prior reporting period data report that have been resolved do not need to be listed here.</t>
  </si>
  <si>
    <t>Please complete any relevant data.  One cell per unresolved prior period finding .  If further space is required, please add rows and individually number points.  If there are NO outstanding findings please state NOT APPLICABLE in the first row.</t>
  </si>
  <si>
    <t>&lt;A data gap method as referred to in Article 18(4) AVR&gt;</t>
  </si>
  <si>
    <t>If Yes, was the approach used by the operator to compensate for the missing data based on reasonable evidence?</t>
  </si>
  <si>
    <t xml:space="preserve">If Yes, - </t>
  </si>
  <si>
    <t>•  the Report is or may be associated with misstatements (omissions, mis-representations or errors) or non-conformities with the climate-neutrality plan; or</t>
  </si>
  <si>
    <t xml:space="preserve">•   the Operator is not complying with the ALCR, Regulation EU No 2023/2441 and, as relevant, the FAR , even if the climate neutrality plan is checked by the competent authority and has been deemed compliant; or                                                                                                                                                            </t>
  </si>
  <si>
    <t>•  improvements can be made to the Operator's performance in monitoring and reporting of relevant data and/or compliance with its climate-neutrality plan and with the ALCR, Regulation EU 2023/2441 and the FAR.</t>
  </si>
  <si>
    <t>•  the installation’s total emissions for the relevant sub-installation, where the targets achieved relate to absolute emission targets; or</t>
  </si>
  <si>
    <t>•   the intensity level of each relevant product benchmark sub-installation individually, expressed as tCO2eq per relevant unit of production, where the targets achieved relate to activity levels of a product benchmark sub-installation;or</t>
  </si>
  <si>
    <t>Article 18(4): Are there Data Gaps?</t>
  </si>
  <si>
    <t>C) EC Regulation EU No. 2023/2441  on the content and format of the climate-neutrality plan</t>
  </si>
  <si>
    <t>Prior period non-conformities corrected?</t>
  </si>
  <si>
    <t>Prior period improvements implemented correctly?</t>
  </si>
  <si>
    <t>Phase 4 CNR Verification Report</t>
  </si>
  <si>
    <t>VR P4 CNR</t>
  </si>
  <si>
    <t>For the verification of operator's climate-neutrality reports under Implementing Regulation 2019/1842 on Activity Level Changes  (ALCR)</t>
  </si>
  <si>
    <t>(c)  Check the CA's webpage or directly contact the CA in order to find out if you have the correct version of the template. The template version (in particular the reference file name) is clearly indicated at the bottoom of this page.</t>
  </si>
  <si>
    <t>(d) Some Member States may require you to use an alternative system, such as internet-based form instead of this spreadsheet. Check your Member State requirements. In this case the CA will provide further information to you.</t>
  </si>
  <si>
    <t xml:space="preserve">Article 10a(1) of the EU ETS Directive, together with Article 22b of the FAR, stipulate that the level of free allocation shall be reduced by 20 % if the following conditions have been met:
a) operators of installations whose greenhouse gas emissions level is higher than the 80th percentile of emissions levels for the relevant product benchmarks (in 2016/2017) have not established a climate-neutrality plan (CNP) by May 2024 in accordance with Article 10b(4).
b) the operators under point (a) have not achieved the milestones and targets listed in the climate-neutrality plan for the period up to 31 December 2025, and each five-year period thereafter, and this has been confirmed by an accredited verifier.
c) the competent authority has checked the climate-neutrality plan and has deemed the content and format to be compliant with Regulation (EU) 2023/2441.
Article 10b(4) grants an additional 30% of free allocation to district heating installations in certain Member States, provided that they also establish a CNP, and that an investment volume equivalent to the value of that additional free allocation is invested to significantly reduce emissions before 2030.The conditions under points (b) and (c) also apply.
The Commission adopted Implementing Regulation (EU) 2023/2441 (hereinafter "the CNP Regulation"), which specifies the minimum content and format of the CNP. </t>
  </si>
  <si>
    <t>https://eur-lex.europa.eu/legal-content/EN/TXT/PDF/?uri=CELEX:02019R1842-20220619</t>
  </si>
  <si>
    <t>https://eur-lex.europa.eu/legal-content/EN/TXT/PDF/?uri=OJ:L_202500772</t>
  </si>
  <si>
    <t xml:space="preserve">Article 3b of Implementing Regulation 2019/1842, as amended most recently by Implementing Regulation (EU) 2025/772 (hereinafter "the ALC Regulation") requires operators of installations that have submitted a climate-neutrality plan to draft a climate-neutrality report (CNR). The Regulation defines the minimum content and format of the CNR. The Regulation on adjustment of annual activity level data was amended in 2024. The consolidated version of  the ALCR and the amendment to the regulation can be downloaded from these two links: </t>
  </si>
  <si>
    <t xml:space="preserve">The Directive and FAR Article 22b require the achievement of milestones and targets to be verified by an accredited verifier.  The Accreditation and Verfication Regulation (AVR) defines further requirements for the verification of climate-neutrality reports and the achievement of milestones and targets. </t>
  </si>
  <si>
    <t xml:space="preserve">The text of a consolidated version of the AVR, including amendments, can be downloaded from the following link: </t>
  </si>
  <si>
    <r>
      <t>Article 6 of the AVR</t>
    </r>
    <r>
      <rPr>
        <sz val="10"/>
        <color rgb="FFFF0000"/>
        <rFont val="Arial"/>
        <family val="2"/>
      </rPr>
      <t xml:space="preserve"> </t>
    </r>
    <r>
      <rPr>
        <sz val="10"/>
        <rFont val="Arial"/>
        <family val="2"/>
      </rPr>
      <t>spells out the objective of verification to ensure the reliability of  information and data submitted in reports related to the EU ETS:</t>
    </r>
  </si>
  <si>
    <t>Based on the information collected during the verification, the verifier shall issue a verification report to the operator on the climate-neutrality report that was subject to that verification.</t>
  </si>
  <si>
    <t xml:space="preserve">Article 27 (2) of AVR requires that: </t>
  </si>
  <si>
    <t>The CNR verification report template has been produced to comply with the requirements of Article 27 of the AVR, the harmonised standards referred to in Article 4 of the AVR (EN ISO 14065), and the specific requirements for financial assurance based verifiers. It is based on these requirements and acknowledged best practice.</t>
  </si>
  <si>
    <t>Guidance on the content of this CNR verification report template is given within the template and in GD11 on climate-neutrality plans. Please consult the guidance in this template when completing the verification report template.</t>
  </si>
  <si>
    <t>All guidance documents and templates developed by the Commission Services on the AVR can be found at  the bottom of the following page:</t>
  </si>
  <si>
    <t>Sheet = READ ME How to use this file</t>
  </si>
  <si>
    <t>Sheet = Guidelines and Conditions</t>
  </si>
  <si>
    <t>This CNR verification report template comprises the following sheets which cross refer to each other and are not to be separated:</t>
  </si>
  <si>
    <r>
      <t xml:space="preserve">‌NOTE - only a </t>
    </r>
    <r>
      <rPr>
        <i/>
        <u/>
        <sz val="10"/>
        <color indexed="18"/>
        <rFont val="Arial"/>
        <family val="2"/>
      </rPr>
      <t>positive</t>
    </r>
    <r>
      <rPr>
        <i/>
        <sz val="10"/>
        <color indexed="18"/>
        <rFont val="Arial"/>
        <family val="2"/>
      </rPr>
      <t xml:space="preserve"> form of words is acceptable for a verified opinion - DO NOT CHANGE THE FORM OF WORDS IN THESE OPINION TEXTS - ADD DETAIL OR ADD COMMENTS WHERE REQUESTED; Extra lines from the comments section can be deleted</t>
    </r>
  </si>
  <si>
    <t>The sheet to list all remaining - uncorrected - misstatements, non-conformities and non-compliances, and the key improvement opportunities identified from the verification</t>
  </si>
  <si>
    <t>This sheet provides the background and other information of relevance to the opinion such as the criteria that control the verification process (accreditation/ certification rules etc) and the criteria against which the verification is conducted (EU ETS Rules etc)</t>
  </si>
  <si>
    <t>This sheet is to provide a summary of any changes identified by the verifier that have an impact on the milestones and targets; and that have not been reported to the CA at the time the verification is completed.</t>
  </si>
  <si>
    <t>Please complete all the yellow cells in the template, deleting or amending as appropriate any text that is already in the cell, and in accordance with the specific instructions to the right of the cell.  If further space is required, please insert an additional line below and merge the cells.  If you add lines to any page, please check that the page still prints correctly and reset the print area if necessary.</t>
  </si>
  <si>
    <t>Further instructions, guidance or comments are given to the right of cells, as relevant. These should be read BEFORE completion of the template. The page format has been set to print out only the relevant sections of the Opinion and Annexes and NOT the guidance column.</t>
  </si>
  <si>
    <t>Opinion Statement (Inst)</t>
  </si>
  <si>
    <t>Opinion Statement (DH Company)</t>
  </si>
  <si>
    <t>&lt;Please indicate whether the Climate-Neutrality Plan was checked by the Competent Authority and deemed compliant. The verifier should check whether there is correspondence between the operator and the Competent Authority to this effect. If the correspondence shows that the plan was not deemed compliant, the verifier shall report this in the verification opinion statement and Annex 3&gt;</t>
  </si>
  <si>
    <t>2026-2030</t>
  </si>
  <si>
    <t>2031-2035</t>
  </si>
  <si>
    <t>2036-2040</t>
  </si>
  <si>
    <t>2041-2045</t>
  </si>
  <si>
    <t>2046-2050</t>
  </si>
  <si>
    <t>Version number of CNR:</t>
  </si>
  <si>
    <t>&lt;Insert the name of the file containing the data report, including final date and version number. This should be the name of the electronic file which should contain a date and version number in the file naming convention&gt;</t>
  </si>
  <si>
    <t>&lt;Insert the date and version number of the report that has been verified (this must match the date in the version control sheet of the report into which this verification opinion is inserted or aattached. The date and version number must be the final ones for the report if it has been revised or updated prior to completion of verification&gt;</t>
  </si>
  <si>
    <t>Climate-Neutrality Report - individual installation</t>
  </si>
  <si>
    <t>Date of Climate-Neutrality Report:</t>
  </si>
  <si>
    <t>Operator/ Installation site visited physically during verification of the Climate-Neutrality report:</t>
  </si>
  <si>
    <t>&lt;if a virtual site visit is carried out according to Article 34a, please insert the date of formal approval by CA for the site visit to be carried out virtually because of force majeure, unless the CA authorised the virtual site visit without the need for individual approval according to Article 34a(4) AVR&gt;</t>
  </si>
  <si>
    <t>Climate-Neutrality plan in compliance with the FAR and Regulation 2023/2441 ?</t>
  </si>
  <si>
    <t>Have there been changes in the Climate-Neutrality plan or Climate-Neutrality report that affect the milestones and targets?</t>
  </si>
  <si>
    <r>
      <t xml:space="preserve">&lt;If not already reported to the CA, in Annex 3 please provide a brief summary of any changes identified (this might be in addition to some changes that have been reported)&gt;
</t>
    </r>
    <r>
      <rPr>
        <i/>
        <sz val="10"/>
        <color rgb="FFFF0000"/>
        <rFont val="Arial"/>
        <family val="2"/>
      </rPr>
      <t xml:space="preserve"> </t>
    </r>
  </si>
  <si>
    <t>Article 22d: modifications to Climate-Neutrality plan notified to CA?</t>
  </si>
  <si>
    <t>Article 16(2)(fb): Historical emissions, emission levels and the activity levels are consistent with data included in the baseline data reports and the activity level reports?</t>
  </si>
  <si>
    <t>Article 7(4) and 17c: Climate-Neutrality plan correctly applied?</t>
  </si>
  <si>
    <t>Article 17c(c): Evidence of achievement of milestones and targets is consistent with Climate-Neutrality plan?</t>
  </si>
  <si>
    <t>Article 17c(d): Appropriate data is used to demonstrate whether milestones and targets laid down in the Climate-Neutrality plan have been achieved?</t>
  </si>
  <si>
    <t xml:space="preserve">Article 17c(e): Data used to demonstrate that milestones and targets have been achieved is consistent with other relevant data in the verified emission report, baseline data report and annual activity level report? </t>
  </si>
  <si>
    <t>&lt; if prior non-conformities are not corrected and these are still relevant for the achievement of milestones and targets for the relevant reporting period, please indicate that there are such prior period non-conformities and provide more detail in Annex 1&gt;</t>
  </si>
  <si>
    <t>EC guidance on Climate-Neutality plans and FAR met?</t>
  </si>
  <si>
    <t>Competent Authority guidance on ALCR, FAR and Climate-Neutrality plans met (if relevant)?</t>
  </si>
  <si>
    <t xml:space="preserve">The lines of the Opinion statement blocks that are NOT applicable to this verification must be hidden using the "-" sign in the left margin of the sheet. Only the valid statement for this verification must be showing when the verification report is submitted to the CA.
</t>
  </si>
  <si>
    <r>
      <t>NOTE - these are effectively warning caveats that the verifier wishes to draw the Report user's attention to - including, for example, as an indication of non-material misstatements, non-compliances and non-conformities remaining at the point of confirming the verification opinion (but which don't prevent the verifier from stating with reasonable assurance that the data are free from material misstatements) i</t>
    </r>
    <r>
      <rPr>
        <i/>
        <u/>
        <sz val="10"/>
        <color indexed="18"/>
        <rFont val="Arial"/>
        <family val="2"/>
      </rPr>
      <t>.e. just a summary of any key points</t>
    </r>
    <r>
      <rPr>
        <i/>
        <sz val="10"/>
        <color indexed="18"/>
        <rFont val="Arial"/>
        <family val="2"/>
      </rPr>
      <t xml:space="preserve"> the verifier specifically wishes to draw a user's attention to; the full details of all uncorrected non-material misstatements, non-conformities, non-compliances and recommendations for improvements should be listed in the findings in Annex 1. </t>
    </r>
  </si>
  <si>
    <t>•  the scope of the verification was too limited due to:</t>
  </si>
  <si>
    <t>- the Climate-Neutrality Plan has not been checked or is deemed non-compliant</t>
  </si>
  <si>
    <t>Sheet = Annex 1 - Findings</t>
  </si>
  <si>
    <t>Did a gap occur in the data used to demonstrate that milestones and targets have been achieved?</t>
  </si>
  <si>
    <t>Sheet = Annex 2 - Basis of work</t>
  </si>
  <si>
    <t>To verify to a reasonable level of assurance the Operator's data used to demonstrate that milestones and targets were achieved, as stated in the Report referenced in the attached verification opinion statement issued under the EU Emissions Trading System; and to confirm that milestones and targets as listed in the Climate-Neutrality Plan were achieved.</t>
  </si>
  <si>
    <t>The Operator is solely responsible for the preparation and reporting of data submitted in its Report, as referenced in the attached verification report, for the purpose of reporting in accordance with the rules and its underlying climate-neutrality plan; for any assumptions, information and assessments that support the reported data;  and for establishing and maintaining appropriate procedures, performance management and internal control systems from which the reported information is derived and quality assured.</t>
  </si>
  <si>
    <t>•  checking the climate-neutrality plan for its compliance with Regulation 2019/331 and Regulation 2023/2441</t>
  </si>
  <si>
    <t>•  enforcing the requirements of: Delegated Regulation EU No. 2029/331, Implementing Regulation EU No. 2019/1842 on the reporting of Activity Level Changes to allow adjustment of free allocations (ALCR), and Implementing Regulation EU No.2023/2441 on the content and format of the climate-neutrality plan</t>
  </si>
  <si>
    <t>The Verifier (as named on the attached Verification Report and Opinion Statement (VOS)) is responsible - in accordance with Regulation 2018/2067 on Accreditation and Verification (as referenced under conduct of the verification below) and its verification contract as stated in the VOS - for carrying out verification of the Operator's referenced Report, in the public interest, and independent of the Operator and the Competent Authorities responsible for implementation of Directive 2003/87/EC and Regulations: 2019/1842 (ALCR) and 2019/331 (FAR).</t>
  </si>
  <si>
    <t>It is the responsibility of the Verifer to form an independent opinion, based on examination of information supporting the data presented in the Report as referenced in the VOS, and to report that opinion to the Operator.  The Verifier must also report if, in its opinion:</t>
  </si>
  <si>
    <t>We conducted our examination having regard to the verification criteria reference documents outlined below.  This involved examining, based upon our risk analysis and subsequent verification plan, evidence to give us reasonable assurance that the amounts and disclosures relating to the data have been properly prepared in accordance with the Regulations and principles of the EU Emissions Trading System, as outlined in the EU ETS criteria reference documents below, and the Operator's underlying Climate-Neutrality Plan.  This also involved assessing where necessary estimates and judgements made by the Operator in preparing the data and considering the overall adequacy of the presentation of the data in the Report referenced in the VOS and its potential for material misstatement.</t>
  </si>
  <si>
    <r>
      <t>The quantitative materiality level is set at 5% of the following data elements</t>
    </r>
    <r>
      <rPr>
        <u/>
        <sz val="10"/>
        <rFont val="Arial"/>
        <family val="2"/>
      </rPr>
      <t xml:space="preserve"> individually</t>
    </r>
    <r>
      <rPr>
        <sz val="10"/>
        <rFont val="Arial"/>
        <family val="2"/>
      </rPr>
      <t>:</t>
    </r>
  </si>
  <si>
    <t>•   the intensity level of each relevant heat benchmark sub-installation individually, expressed as tCO2eq per TJ heat consumed, where the targets achieved relate to activity levels of a heat benchmark sub-installation; or</t>
  </si>
  <si>
    <t>•   the intensity level of each relevant fuel benchmark sub-installation individually, expressed as tCO2eq per TJ fuel consumed, where the targets achieved relate to activity levels of a fuel benchmark sub-installation;</t>
  </si>
  <si>
    <t>Issues with any other elements of data, and with elements associated with compliance with the ALCR or FAR (as relevant) and/or conformance with the MMP are considered under the broader materiality analysis taking account of qualitative aspects.</t>
  </si>
  <si>
    <t>•   the intensity level of each relevant process emission sub-installation individually, expressed as tCO2eq per relevant unit of production, where the targets achieved relate to activity levels of a process emission sub-installation;</t>
  </si>
  <si>
    <t>•   the specific target used to determine the percentage of the benchmark value, where it concerns targets relative to the benchmark value for each relevant sub-installation.</t>
  </si>
  <si>
    <t>a) &lt;Specific national guidance1 - for conduct of verifications by accredited verifier&gt;</t>
  </si>
  <si>
    <t>a) &lt;Specific national guidance1 -  for conduct of verifications by certified verifier&gt;</t>
  </si>
  <si>
    <t>b) &lt;Specific national guidance2  -  for conduct of verifications by certified verifier&gt;&gt;</t>
  </si>
  <si>
    <t>b) &lt;Specific national guidance2 - for conduct of verifications by accredited verifier&gt;</t>
  </si>
  <si>
    <t>&lt;Delete these lines if not applicable</t>
  </si>
  <si>
    <t>D) EU Guidance developed by the European Commission Services to support the harmonised interpretation of the ALCR and FAR</t>
  </si>
  <si>
    <t>E) EU Guidance material developed by the European Commission Services to support the harmonised interpretation of Regulation (EU) No. 2018/2067 on verification of data and on the accreditation of verifiers pursuant to Directive 2003/87/EC as updated by Commission Implementing Regulation (EU) No.2020/2084</t>
  </si>
  <si>
    <t>A) identified by the verifier and which have NOT been reported to the CA</t>
  </si>
  <si>
    <t>This should include changes to the climate-neutrality plan that could impact achievement of milestones and targets that have not been notified to the Competent Authority in accordance with FAR Article 22d before the end of the reporting period</t>
  </si>
  <si>
    <t>Please complete all relevant data.  One line per comment. If further space is required, please add rows and individually number points.  If there are NO relevant comments to be made please state NOT APPLICABLE in the first row.</t>
  </si>
  <si>
    <t>a) &lt;Specific national guidance1 - EU ETS rules&gt;</t>
  </si>
  <si>
    <t>b) &lt;Specific national guidance2 - EU ETS rules&gt;</t>
  </si>
  <si>
    <t>Sheet = Annex 3 - Changes</t>
  </si>
  <si>
    <t>Sheet = EUwide Constants</t>
  </si>
  <si>
    <t>Sheet = MS Parameters</t>
  </si>
  <si>
    <t>Common lines for multiple sheets</t>
  </si>
  <si>
    <t>Other websites</t>
  </si>
  <si>
    <t>&lt;name/link to be provided by Member State, if relevant&gt;</t>
  </si>
  <si>
    <t>&lt;Help desk link to be provided by Member State, if relevant&gt;</t>
  </si>
  <si>
    <t>The consolidated version of the Free Allocation Rules  can be downloaded from this link:</t>
  </si>
  <si>
    <t>Furthermore, in accordance with Annex V of Directive 2003/87/EC and AVR as updated, the verifier should apply a risk based approach with the aim of reaching a verification opinion providing reasonable assurance that the data report is free from material misstatements and that the report can be verified as satisfactory.</t>
  </si>
  <si>
    <t>Article 27(1) of AVR as updated states that the conclusions on the verification of the operator's climate-neutrality report and the verification opinion are submitted in a verification report:</t>
  </si>
  <si>
    <t>This file constitutes the Verification Report template that has been developed by the Commission as part of a series of guidance documents and electronic templates supporting an EU-wide harmonised interpretation of AVR as updated, the FAR and ALCR. The template aims to provide a standardised, harmonised and consistent way of reporting on the verification of the operator's annual activity level report. This Verification Report template represents the views of the Commission services at the time of publication.</t>
  </si>
  <si>
    <t>Sub-Installation</t>
  </si>
  <si>
    <t>Intensity or emissions value</t>
  </si>
  <si>
    <t>Type of target</t>
  </si>
  <si>
    <t>Target achieved</t>
  </si>
  <si>
    <t>Target related data verified:</t>
  </si>
  <si>
    <t>&lt;Please insert the relevant data from the report subject to verification and state whether the associated target has been achieved&gt;</t>
  </si>
  <si>
    <t>GD 11 GUIDANCE ON CLIMATE-NEUTRALITY PLANS AS A CONDITION OF FREE ALLOCATION</t>
  </si>
  <si>
    <t>Sub_Installations</t>
  </si>
  <si>
    <t>Product benchmark</t>
  </si>
  <si>
    <t>Refinery products</t>
  </si>
  <si>
    <t>Coke</t>
  </si>
  <si>
    <t>Agglomerated iron ore</t>
  </si>
  <si>
    <t>Hot metal</t>
  </si>
  <si>
    <t>EAF carbon steel</t>
  </si>
  <si>
    <t>EAF high alloy steel</t>
  </si>
  <si>
    <t>Iron casting</t>
  </si>
  <si>
    <t>Pre-bake anode</t>
  </si>
  <si>
    <t>[Primary] Aluminium</t>
  </si>
  <si>
    <t>Grey cement clinker</t>
  </si>
  <si>
    <t>White cement clinker</t>
  </si>
  <si>
    <t>Lime</t>
  </si>
  <si>
    <t>Dolime</t>
  </si>
  <si>
    <t>Sintered dolime</t>
  </si>
  <si>
    <t>Float glass</t>
  </si>
  <si>
    <t>Bottles and jars of colourless glass</t>
  </si>
  <si>
    <t>Bottles and jars of coloured glass</t>
  </si>
  <si>
    <t>Continuous filament glass fibre products</t>
  </si>
  <si>
    <t>Facing bricks</t>
  </si>
  <si>
    <t>Pavers</t>
  </si>
  <si>
    <t>Roof tiles</t>
  </si>
  <si>
    <t>Spray dried powder</t>
  </si>
  <si>
    <t>Mineral wool</t>
  </si>
  <si>
    <t>Plaster</t>
  </si>
  <si>
    <t>Dried secondary gypsum</t>
  </si>
  <si>
    <t>Plasterboard</t>
  </si>
  <si>
    <t>Short fibre kraft pulp</t>
  </si>
  <si>
    <t>Long fibre kraft pulp</t>
  </si>
  <si>
    <t>Sulphite pulp, thermo-mechanical and mechanical pulp</t>
  </si>
  <si>
    <t>Recovered paper pulp</t>
  </si>
  <si>
    <t>Newsprint</t>
  </si>
  <si>
    <t>Uncoated fine paper</t>
  </si>
  <si>
    <t>Coated fine paper</t>
  </si>
  <si>
    <t>Tissue</t>
  </si>
  <si>
    <t>Testliner and fluting</t>
  </si>
  <si>
    <t>Uncoated carton board</t>
  </si>
  <si>
    <t>Coated carton board</t>
  </si>
  <si>
    <t>Carbon black</t>
  </si>
  <si>
    <t>Nitric acid</t>
  </si>
  <si>
    <t>Adipic acid</t>
  </si>
  <si>
    <t>Ammonia</t>
  </si>
  <si>
    <t>Steam cracking</t>
  </si>
  <si>
    <t>Aromatics</t>
  </si>
  <si>
    <t>Styrene</t>
  </si>
  <si>
    <t>Phenol/ acetone</t>
  </si>
  <si>
    <t>Ethylene oxide/ ethylene glycols</t>
  </si>
  <si>
    <t>Vinyl chloride monomer</t>
  </si>
  <si>
    <t>S-PVC</t>
  </si>
  <si>
    <t>E-PVC</t>
  </si>
  <si>
    <t>Hydrogen</t>
  </si>
  <si>
    <t>Synthesis gas</t>
  </si>
  <si>
    <t>Soda ash</t>
  </si>
  <si>
    <t>Heat benchmark sub-installation, CL, non-CBAM</t>
  </si>
  <si>
    <t>Heat benchmark sub-installation, non-CL, non-CBAM</t>
  </si>
  <si>
    <t>Heat benchmark sub-installation, CBAM</t>
  </si>
  <si>
    <t>District heating sub-installation</t>
  </si>
  <si>
    <t>Fuel benchmark sub-installation, CL, non-CBAM</t>
  </si>
  <si>
    <t>Fuel benchmark sub-installation, non-CL, non-CBAM</t>
  </si>
  <si>
    <t>Fuel benchmark sub-installation, CBAM</t>
  </si>
  <si>
    <t>Process emissions sub-installation, CL, non-CBAM</t>
  </si>
  <si>
    <t>Process emissions sub-installation, non-CL, non-CBAM</t>
  </si>
  <si>
    <t>Process emissions sub-installation, CBAM</t>
  </si>
  <si>
    <t>SI_Type</t>
  </si>
  <si>
    <t>SI Type</t>
  </si>
  <si>
    <t>Specific emissions</t>
  </si>
  <si>
    <t>Absolute emissions</t>
  </si>
  <si>
    <t>Annex_I_Activity</t>
  </si>
  <si>
    <t>Target_Type</t>
  </si>
  <si>
    <t>Target_Achieved</t>
  </si>
  <si>
    <t>Achieved</t>
  </si>
  <si>
    <t>NOT Achieved</t>
  </si>
  <si>
    <t>Comments</t>
  </si>
  <si>
    <t>Milestone Ref #</t>
  </si>
  <si>
    <t>Milestones  achieved:</t>
  </si>
  <si>
    <t>&lt; Insert the reference number for any milestone NOT achieved, and add a brief comment on the reason why the Milestone has not been met&gt;</t>
  </si>
  <si>
    <t>-- Select --</t>
  </si>
  <si>
    <t>=EUwideConstants!A138</t>
  </si>
  <si>
    <t>Needed for concatenation calculation</t>
  </si>
  <si>
    <t>D.</t>
  </si>
  <si>
    <t>D1</t>
  </si>
  <si>
    <t>D2</t>
  </si>
  <si>
    <t>D3</t>
  </si>
  <si>
    <t>D4</t>
  </si>
  <si>
    <t>D5</t>
  </si>
  <si>
    <t>D6</t>
  </si>
  <si>
    <t>D7</t>
  </si>
  <si>
    <t>D8</t>
  </si>
  <si>
    <t>D9</t>
  </si>
  <si>
    <t>D10</t>
  </si>
  <si>
    <t>&lt;Please HIDE empty lines that are not being used&gt;</t>
  </si>
  <si>
    <t>='Guidelines and Conditions'!C12:I12</t>
  </si>
  <si>
    <t>='Guidelines and Conditions'!B1:I1</t>
  </si>
  <si>
    <t>='Guidelines and Conditions'!B2:I2</t>
  </si>
  <si>
    <t>='Guidelines and Conditions'!B3:I3</t>
  </si>
  <si>
    <t>='Guidelines and Conditions'!B4:I4</t>
  </si>
  <si>
    <t>='Guidelines and Conditions'!B5:I5</t>
  </si>
  <si>
    <t>='Guidelines and Conditions'!B6:I6</t>
  </si>
  <si>
    <t>='Guidelines and Conditions'!B7:I7</t>
  </si>
  <si>
    <t>'='Guidelines and Conditions'!C12:I12</t>
  </si>
  <si>
    <t>='Guidelines and Conditions'!C14:I14</t>
  </si>
  <si>
    <t>='Guidelines and Conditions'!C15:I15</t>
  </si>
  <si>
    <t>='Guidelines and Conditions'!C16:I16</t>
  </si>
  <si>
    <t>='Guidelines and Conditions'!C17:I17</t>
  </si>
  <si>
    <t>='Guidelines and Conditions'!C18:I18</t>
  </si>
  <si>
    <t>='Guidelines and Conditions'!C20:I20</t>
  </si>
  <si>
    <t>='Guidelines and Conditions'!C21:I21</t>
  </si>
  <si>
    <t>='Guidelines and Conditions'!C22:I22</t>
  </si>
  <si>
    <t>='Guidelines and Conditions'!C24:I24</t>
  </si>
  <si>
    <t>='Guidelines and Conditions'!C25:I25</t>
  </si>
  <si>
    <t>='Guidelines and Conditions'!C26:I26</t>
  </si>
  <si>
    <t>='Guidelines and Conditions'!C28:I28</t>
  </si>
  <si>
    <t>='Guidelines and Conditions'!C29:I29</t>
  </si>
  <si>
    <t>='Guidelines and Conditions'!C31:I31</t>
  </si>
  <si>
    <t>='Guidelines and Conditions'!C33:I33</t>
  </si>
  <si>
    <t>='Guidelines and Conditions'!C34:I34</t>
  </si>
  <si>
    <t>='Guidelines and Conditions'!C36:I36</t>
  </si>
  <si>
    <t>='Guidelines and Conditions'!C37:I37</t>
  </si>
  <si>
    <t>='Guidelines and Conditions'!C39:I39</t>
  </si>
  <si>
    <t>='Guidelines and Conditions'!C40:I40</t>
  </si>
  <si>
    <t>='Guidelines and Conditions'!C42:I42</t>
  </si>
  <si>
    <t>='Guidelines and Conditions'!C44:I44</t>
  </si>
  <si>
    <t>='Guidelines and Conditions'!C46:I46</t>
  </si>
  <si>
    <t>='Guidelines and Conditions'!C47:I47</t>
  </si>
  <si>
    <t>='Guidelines and Conditions'!C50:I50</t>
  </si>
  <si>
    <t>='Guidelines and Conditions'!B52:I52</t>
  </si>
  <si>
    <t>='Guidelines and Conditions'!B53:I53</t>
  </si>
  <si>
    <t>='Guidelines and Conditions'!C54:D54</t>
  </si>
  <si>
    <t>='Guidelines and Conditions'!E54:I54</t>
  </si>
  <si>
    <t>='Guidelines and Conditions'!C55:D55</t>
  </si>
  <si>
    <t>='Guidelines and Conditions'!E55:I55</t>
  </si>
  <si>
    <t>='Guidelines and Conditions'!C56:D56</t>
  </si>
  <si>
    <t>='Guidelines and Conditions'!B57:I57</t>
  </si>
  <si>
    <t>='Guidelines and Conditions'!C58:I58</t>
  </si>
  <si>
    <t>='Guidelines and Conditions'!C59:I59</t>
  </si>
  <si>
    <t>='Guidelines and Conditions'!C60:I60</t>
  </si>
  <si>
    <t>='Guidelines and Conditions'!B61:I61</t>
  </si>
  <si>
    <t>='Guidelines and Conditions'!C62:I62</t>
  </si>
  <si>
    <t>='Guidelines and Conditions'!B64:I64</t>
  </si>
  <si>
    <t>='Guidelines and Conditions'!B76:E76</t>
  </si>
  <si>
    <t>='Guidelines and Conditions'!B77:E77</t>
  </si>
  <si>
    <t>='READ ME How to use this file'!B1</t>
  </si>
  <si>
    <t>='READ ME How to use this file'!B2:C2</t>
  </si>
  <si>
    <t>='READ ME How to use this file'!B3</t>
  </si>
  <si>
    <t>='READ ME How to use this file'!C3</t>
  </si>
  <si>
    <t>='READ ME How to use this file'!B4</t>
  </si>
  <si>
    <t>='READ ME How to use this file'!C4</t>
  </si>
  <si>
    <t>='READ ME How to use this file'!B5</t>
  </si>
  <si>
    <t>='READ ME How to use this file'!C5</t>
  </si>
  <si>
    <t>='READ ME How to use this file'!B6</t>
  </si>
  <si>
    <t>='READ ME How to use this file'!C6</t>
  </si>
  <si>
    <t>='READ ME How to use this file'!B7</t>
  </si>
  <si>
    <t>='READ ME How to use this file'!C7</t>
  </si>
  <si>
    <t>='READ ME How to use this file'!A9:B9</t>
  </si>
  <si>
    <t>='READ ME How to use this file'!B10:C10</t>
  </si>
  <si>
    <t>='READ ME How to use this file'!B11:C11</t>
  </si>
  <si>
    <t>='READ ME How to use this file'!B12:C12</t>
  </si>
  <si>
    <t>='READ ME How to use this file'!B14:C14</t>
  </si>
  <si>
    <t>='READ ME How to use this file'!B15:C15</t>
  </si>
  <si>
    <t>='READ ME How to use this file'!B16:C16</t>
  </si>
  <si>
    <t>='READ ME How to use this file'!B17:C17</t>
  </si>
  <si>
    <t>='READ ME How to use this file'!B18:C18</t>
  </si>
  <si>
    <t>'='READ ME How to use this file'!B20:C20</t>
  </si>
  <si>
    <t>'='Opinion Statement (Inst)'!A2:E2</t>
  </si>
  <si>
    <t>'='Opinion Statement (Inst)'!F2:F6</t>
  </si>
  <si>
    <t>'='Opinion Statement (Inst)'!A5:E5</t>
  </si>
  <si>
    <t>'='Opinion Statement (Inst)'!A6</t>
  </si>
  <si>
    <t>'='Opinion Statement (Inst)'!A7</t>
  </si>
  <si>
    <t>'='Opinion Statement (Inst)'!A8</t>
  </si>
  <si>
    <t>'='Opinion Statement (Inst)'!A9</t>
  </si>
  <si>
    <t>'='Opinion Statement (Inst)'!A10</t>
  </si>
  <si>
    <t>'='Opinion Statement (Inst)'!A12</t>
  </si>
  <si>
    <t>'='Opinion Statement (Inst)'!F12</t>
  </si>
  <si>
    <t>'='Opinion Statement (Inst)'!A13</t>
  </si>
  <si>
    <t>'='Opinion Statement (Inst)'!F13</t>
  </si>
  <si>
    <t>'='Opinion Statement (Inst)'!A14</t>
  </si>
  <si>
    <t>'='Opinion Statement (Inst)'!F14</t>
  </si>
  <si>
    <t>'='Opinion Statement (Inst)'!A16</t>
  </si>
  <si>
    <t>'='Opinion Statement (Inst)'!F16</t>
  </si>
  <si>
    <t>'='Opinion Statement (Inst)'!A17</t>
  </si>
  <si>
    <t>'='Opinion Statement (Inst)'!F17</t>
  </si>
  <si>
    <t>'='Opinion Statement (Inst)'!A19:E19</t>
  </si>
  <si>
    <t>'='Opinion Statement (Inst)'!A20</t>
  </si>
  <si>
    <t>'='Opinion Statement (Inst)'!B20:E20</t>
  </si>
  <si>
    <t>'='Opinion Statement (Inst)'!A22</t>
  </si>
  <si>
    <t>'='Opinion Statement (Inst)'!F22:F23</t>
  </si>
  <si>
    <t>'='Opinion Statement (Inst)'!A24</t>
  </si>
  <si>
    <t>'='Opinion Statement (Inst)'!F24</t>
  </si>
  <si>
    <t>'='Opinion Statement (Inst)'!A26:E26</t>
  </si>
  <si>
    <t>'='Opinion Statement (Inst)'!A27</t>
  </si>
  <si>
    <t>'='Opinion Statement (Inst)'!B27</t>
  </si>
  <si>
    <t>'='Opinion Statement (Inst)'!C27</t>
  </si>
  <si>
    <t>'='Opinion Statement (Inst)'!D27</t>
  </si>
  <si>
    <t>'='Opinion Statement (Inst)'!E27</t>
  </si>
  <si>
    <t>'='Opinion Statement (Inst)'!F27</t>
  </si>
  <si>
    <t>'='Opinion Statement (Inst)'!F30</t>
  </si>
  <si>
    <t>'='Opinion Statement (Inst)'!A38:A44</t>
  </si>
  <si>
    <t>'='Opinion Statement (Inst)'!B38:E38</t>
  </si>
  <si>
    <t>'='Opinion Statement (Inst)'!B39</t>
  </si>
  <si>
    <t>'='Opinion Statement (Inst)'!C39:E39</t>
  </si>
  <si>
    <t>'='Opinion Statement (Inst)'!F40:F41</t>
  </si>
  <si>
    <t>='Opinion Statement (Inst)'!A46</t>
  </si>
  <si>
    <t>='Opinion Statement (Inst)'!F46</t>
  </si>
  <si>
    <t>='Opinion Statement (Inst)'!A47</t>
  </si>
  <si>
    <t>='Opinion Statement (Inst)'!F47</t>
  </si>
  <si>
    <t>='Opinion Statement (Inst)'!A49:E49</t>
  </si>
  <si>
    <t>='Opinion Statement (Inst)'!A50</t>
  </si>
  <si>
    <t>='Opinion Statement (Inst)'!F50</t>
  </si>
  <si>
    <t>='Opinion Statement (Inst)'!A53</t>
  </si>
  <si>
    <t>='Opinion Statement (Inst)'!F53</t>
  </si>
  <si>
    <t>='Opinion Statement (Inst)'!A54</t>
  </si>
  <si>
    <t>='Opinion Statement (Inst)'!F54</t>
  </si>
  <si>
    <t>='Opinion Statement (Inst)'!A55</t>
  </si>
  <si>
    <t>='Opinion Statement (Inst)'!F55</t>
  </si>
  <si>
    <t>='Opinion Statement (Inst)'!A56</t>
  </si>
  <si>
    <t>='Opinion Statement (Inst)'!F56</t>
  </si>
  <si>
    <t>='Opinion Statement (Inst)'!A57</t>
  </si>
  <si>
    <t>='Opinion Statement (Inst)'!F57</t>
  </si>
  <si>
    <t>='Opinion Statement (Inst)'!A59:E59</t>
  </si>
  <si>
    <t>='Opinion Statement (Inst)'!F59:F60</t>
  </si>
  <si>
    <t>='Opinion Statement (Inst)'!A60</t>
  </si>
  <si>
    <t>='Opinion Statement (Inst)'!A61</t>
  </si>
  <si>
    <t>='Opinion Statement (Inst)'!F61</t>
  </si>
  <si>
    <t>='Opinion Statement (Inst)'!A62:E62</t>
  </si>
  <si>
    <t>='Opinion Statement (Inst)'!F62</t>
  </si>
  <si>
    <t>='Opinion Statement (Inst)'!A63</t>
  </si>
  <si>
    <t>='Opinion Statement (Inst)'!F63</t>
  </si>
  <si>
    <t>='Opinion Statement (Inst)'!A64</t>
  </si>
  <si>
    <t>='Opinion Statement (Inst)'!A65</t>
  </si>
  <si>
    <t>='Opinion Statement (Inst)'!A67</t>
  </si>
  <si>
    <t>='Opinion Statement (Inst)'!A68</t>
  </si>
  <si>
    <t>='Opinion Statement (Inst)'!A69</t>
  </si>
  <si>
    <t>='Opinion Statement (Inst)'!A70</t>
  </si>
  <si>
    <t>='Opinion Statement (Inst)'!A71</t>
  </si>
  <si>
    <t>='Opinion Statement (Inst)'!A72</t>
  </si>
  <si>
    <t>='Opinion Statement (Inst)'!A73</t>
  </si>
  <si>
    <t>='Opinion Statement (Inst)'!A74:A76</t>
  </si>
  <si>
    <t>='Opinion Statement (Inst)'!F74:F75</t>
  </si>
  <si>
    <t>='Opinion Statement (Inst)'!B75:E75</t>
  </si>
  <si>
    <t>='Opinion Statement (Inst)'!F76</t>
  </si>
  <si>
    <t>='Opinion Statement (Inst)'!A77:A79</t>
  </si>
  <si>
    <t>='Opinion Statement (Inst)'!A80:A82</t>
  </si>
  <si>
    <t>='Opinion Statement (Inst)'!F80</t>
  </si>
  <si>
    <t>='Opinion Statement (Inst)'!B81:E81</t>
  </si>
  <si>
    <t>='Opinion Statement (Inst)'!A83</t>
  </si>
  <si>
    <t>='Opinion Statement (Inst)'!A84</t>
  </si>
  <si>
    <t>='Opinion Statement (Inst)'!A85:A87</t>
  </si>
  <si>
    <t>='Opinion Statement (Inst)'!B86:E86</t>
  </si>
  <si>
    <t>='Opinion Statement (Inst)'!A88</t>
  </si>
  <si>
    <t>='Opinion Statement (Inst)'!F88</t>
  </si>
  <si>
    <t>='Opinion Statement (Inst)'!A89:E89</t>
  </si>
  <si>
    <t>='Opinion Statement (Inst)'!A90:A92</t>
  </si>
  <si>
    <t>='Opinion Statement (Inst)'!F90:F91</t>
  </si>
  <si>
    <t>='Opinion Statement (Inst)'!A93:A95</t>
  </si>
  <si>
    <t>='Opinion Statement (Inst)'!A96:E96</t>
  </si>
  <si>
    <t>='Opinion Statement (Inst)'!F96:F98</t>
  </si>
  <si>
    <t>='Opinion Statement (Inst)'!A97:A99</t>
  </si>
  <si>
    <t>='Opinion Statement (Inst)'!B98:E98</t>
  </si>
  <si>
    <t>='Opinion Statement (Inst)'!A100:A102</t>
  </si>
  <si>
    <t>='Opinion Statement (Inst)'!A103:A105</t>
  </si>
  <si>
    <t>='Opinion Statement (Inst)'!A107:E107</t>
  </si>
  <si>
    <t>='Opinion Statement (Inst)'!F106</t>
  </si>
  <si>
    <t>='Opinion Statement (Inst)'!A108:A109</t>
  </si>
  <si>
    <t>='Opinion Statement (Inst)'!B108:E109</t>
  </si>
  <si>
    <t>='Opinion Statement (Inst)'!F108</t>
  </si>
  <si>
    <t>='Opinion Statement (Inst)'!F109</t>
  </si>
  <si>
    <t>='Opinion Statement (Inst)'!A111:A112</t>
  </si>
  <si>
    <t>='Opinion Statement (Inst)'!B111:E112</t>
  </si>
  <si>
    <t>='Opinion Statement (Inst)'!F111</t>
  </si>
  <si>
    <t>='Opinion Statement (Inst)'!F112</t>
  </si>
  <si>
    <t>='Opinion Statement (Inst)'!A113</t>
  </si>
  <si>
    <t>='Opinion Statement (Inst)'!F113:F119</t>
  </si>
  <si>
    <t>='Opinion Statement (Inst)'!F120:F122</t>
  </si>
  <si>
    <t>='Opinion Statement (Inst)'!A124:A131</t>
  </si>
  <si>
    <t>='Opinion Statement (Inst)'!B124:E124</t>
  </si>
  <si>
    <t>='Opinion Statement (Inst)'!F124</t>
  </si>
  <si>
    <t>='Opinion Statement (Inst)'!B125:E125</t>
  </si>
  <si>
    <t>='Opinion Statement (Inst)'!F125:F126</t>
  </si>
  <si>
    <t>='Opinion Statement (Inst)'!B126:E126</t>
  </si>
  <si>
    <t>='Opinion Statement (Inst)'!B127:E127</t>
  </si>
  <si>
    <t>='Opinion Statement (Inst)'!B128:E128</t>
  </si>
  <si>
    <t>='Opinion Statement (Inst)'!B129:E129</t>
  </si>
  <si>
    <t>='Opinion Statement (Inst)'!B130:E130</t>
  </si>
  <si>
    <t>='Opinion Statement (Inst)'!B131:E131</t>
  </si>
  <si>
    <t>='Opinion Statement (Inst)'!A133:E133</t>
  </si>
  <si>
    <t>='Opinion Statement (Inst)'!A134</t>
  </si>
  <si>
    <t>='Opinion Statement (Inst)'!F134</t>
  </si>
  <si>
    <t>='Opinion Statement (Inst)'!A135</t>
  </si>
  <si>
    <t>='Opinion Statement (Inst)'!A136</t>
  </si>
  <si>
    <t>='Opinion Statement (Inst)'!A137</t>
  </si>
  <si>
    <t>='Opinion Statement (Inst)'!A138</t>
  </si>
  <si>
    <t>='Opinion Statement (Inst)'!A140</t>
  </si>
  <si>
    <t>='Opinion Statement (Inst)'!F140</t>
  </si>
  <si>
    <t>='Opinion Statement (Inst)'!A141</t>
  </si>
  <si>
    <t>='Opinion Statement (Inst)'!F141</t>
  </si>
  <si>
    <t>='Opinion Statement (Inst)'!A142</t>
  </si>
  <si>
    <t>='Opinion Statement (Inst)'!F142</t>
  </si>
  <si>
    <t>='Opinion Statement (Inst)'!A144</t>
  </si>
  <si>
    <t>='Opinion Statement (Inst)'!F144</t>
  </si>
  <si>
    <t>='Opinion Statement (Inst)'!A145</t>
  </si>
  <si>
    <t>='Opinion Statement (Inst)'!F145</t>
  </si>
  <si>
    <t>='Opinion Statement (Inst)'!A146</t>
  </si>
  <si>
    <t>='Opinion Statement (Inst)'!A147</t>
  </si>
  <si>
    <t>='Opinion Statement (Inst)'!A148</t>
  </si>
  <si>
    <t>='Opinion Statement (Inst)'!F148</t>
  </si>
  <si>
    <t>='Opinion Statement (Inst)'!A149</t>
  </si>
  <si>
    <t>='Opinion Statement (Inst)'!F149</t>
  </si>
  <si>
    <t>='Annex 1 - Findings'!B43:D43</t>
  </si>
  <si>
    <t>='Annex 1 - Findings'!G44:G51</t>
  </si>
  <si>
    <t>='Annex 1 - Findings'!B55:D55</t>
  </si>
  <si>
    <t>='Annex 1 - Findings'!G56:G63</t>
  </si>
  <si>
    <t>='Annex 1 - Findings'!A68:E68</t>
  </si>
  <si>
    <t>='Annex 1 - Findings'!B70:D70</t>
  </si>
  <si>
    <t>='Annex 1 - Findings'!G70</t>
  </si>
  <si>
    <t>='Annex 1 - Findings'!B71:D71</t>
  </si>
  <si>
    <t>='Annex 1 - Findings'!B72:D72</t>
  </si>
  <si>
    <t>='Annex 1 - Findings'!B73:D73</t>
  </si>
  <si>
    <t>='Annex 1 - Findings'!G74</t>
  </si>
  <si>
    <t>='Annex 2 - basis of work'!A5:B5</t>
  </si>
  <si>
    <t>='Annex 2 - basis of work'!C5:C6</t>
  </si>
  <si>
    <t>='Annex 2 - basis of work'!A7</t>
  </si>
  <si>
    <t>='Annex 2 - basis of work'!B7</t>
  </si>
  <si>
    <t>='Annex 2 - basis of work'!A8</t>
  </si>
  <si>
    <t>='Annex 2 - basis of work'!B8</t>
  </si>
  <si>
    <t>='Annex 2 - basis of work'!B9</t>
  </si>
  <si>
    <t>='Annex 2 - basis of work'!B10</t>
  </si>
  <si>
    <t>='Annex 2 - basis of work'!B11</t>
  </si>
  <si>
    <t>='Annex 2 - basis of work'!B12</t>
  </si>
  <si>
    <t>='Annex 2 - basis of work'!B13</t>
  </si>
  <si>
    <t>='Annex 2 - basis of work'!B14</t>
  </si>
  <si>
    <t>='Annex 2 - basis of work'!B15</t>
  </si>
  <si>
    <t>='Annex 2 - basis of work'!B16</t>
  </si>
  <si>
    <t>='Annex 2 - basis of work'!B17</t>
  </si>
  <si>
    <t>='Annex 2 - basis of work'!A19</t>
  </si>
  <si>
    <t>='Annex 2 - basis of work'!B19</t>
  </si>
  <si>
    <t>='Annex 2 - basis of work'!A20</t>
  </si>
  <si>
    <t>='Annex 2 - basis of work'!B20</t>
  </si>
  <si>
    <t>='Annex 2 - basis of work'!B21</t>
  </si>
  <si>
    <t>='Annex 2 - basis of work'!C21</t>
  </si>
  <si>
    <t>='Annex 2 - basis of work'!B22</t>
  </si>
  <si>
    <t>='Annex 2 - basis of work'!B23</t>
  </si>
  <si>
    <t>='Annex 2 - basis of work'!B24</t>
  </si>
  <si>
    <t>='Annex 2 - basis of work'!B25</t>
  </si>
  <si>
    <t>='Annex 2 - basis of work'!B26</t>
  </si>
  <si>
    <t>='Annex 2 - basis of work'!B27</t>
  </si>
  <si>
    <t>='Annex 2 - basis of work'!A28</t>
  </si>
  <si>
    <t>='Annex 2 - basis of work'!C28</t>
  </si>
  <si>
    <t>='Annex 2 - basis of work'!B29</t>
  </si>
  <si>
    <t>='Annex 2 - basis of work'!A31:A40</t>
  </si>
  <si>
    <t>='Annex 2 - basis of work'!B31</t>
  </si>
  <si>
    <t>='Annex 2 - basis of work'!C31:C33</t>
  </si>
  <si>
    <t>='Annex 2 - basis of work'!B32</t>
  </si>
  <si>
    <t>='Annex 2 - basis of work'!B33</t>
  </si>
  <si>
    <t>='Annex 2 - basis of work'!B34</t>
  </si>
  <si>
    <t>='Annex 2 - basis of work'!B35</t>
  </si>
  <si>
    <t>='Annex 2 - basis of work'!B36</t>
  </si>
  <si>
    <t>='Annex 2 - basis of work'!B37</t>
  </si>
  <si>
    <t>='Annex 2 - basis of work'!B41</t>
  </si>
  <si>
    <t>='Annex 2 - basis of work'!C41:C43</t>
  </si>
  <si>
    <t>='Annex 2 - basis of work'!B42</t>
  </si>
  <si>
    <t>='Annex 2 - basis of work'!B43</t>
  </si>
  <si>
    <t>='Annex 2 - basis of work'!B44</t>
  </si>
  <si>
    <t>='Annex 2 - basis of work'!C44:C45</t>
  </si>
  <si>
    <t>='Annex 2 - basis of work'!B46</t>
  </si>
  <si>
    <t>='Annex 2 - basis of work'!B50</t>
  </si>
  <si>
    <t>='Annex 2 - basis of work'!C50:C52</t>
  </si>
  <si>
    <t>='Annex 2 - basis of work'!B51</t>
  </si>
  <si>
    <t>='Annex 2 - basis of work'!B52</t>
  </si>
  <si>
    <t>='Annex 2 - basis of work'!B53</t>
  </si>
  <si>
    <t>='Annex 2 - basis of work'!B54</t>
  </si>
  <si>
    <t>='Annex 2 - basis of work'!B55</t>
  </si>
  <si>
    <t>Sheet = Accounting</t>
  </si>
  <si>
    <t>='Annex 3 - Changes '!A7:B7</t>
  </si>
  <si>
    <t>='Annex 3 - Changes '!B8</t>
  </si>
  <si>
    <t>='Annex 3 - Changes '!C9:C14</t>
  </si>
  <si>
    <t>='Annex 3 - Changes '!C16:C18</t>
  </si>
  <si>
    <t>=Accounting!B3</t>
  </si>
  <si>
    <t>=Accounting!B8</t>
  </si>
  <si>
    <t>=EUwideConstants!A4</t>
  </si>
  <si>
    <t>=EUwideConstants!A5</t>
  </si>
  <si>
    <t>=EUwideConstants!A6</t>
  </si>
  <si>
    <t>=EUwideConstants!A7</t>
  </si>
  <si>
    <t>=EUwideConstants!A8</t>
  </si>
  <si>
    <t>=EUwideConstants!A9</t>
  </si>
  <si>
    <t>=EUwideConstants!A10</t>
  </si>
  <si>
    <t>=EUwideConstants!A11</t>
  </si>
  <si>
    <t>=EUwideConstants!A12</t>
  </si>
  <si>
    <t>=EUwideConstants!A13</t>
  </si>
  <si>
    <t>=EUwideConstants!A14</t>
  </si>
  <si>
    <t>=EUwideConstants!A15</t>
  </si>
  <si>
    <t>=EUwideConstants!A16</t>
  </si>
  <si>
    <t>=EUwideConstants!A17</t>
  </si>
  <si>
    <t>=EUwideConstants!A18</t>
  </si>
  <si>
    <t>=EUwideConstants!A19</t>
  </si>
  <si>
    <t>=EUwideConstants!A20</t>
  </si>
  <si>
    <t>=EUwideConstants!A21</t>
  </si>
  <si>
    <t>=EUwideConstants!A22</t>
  </si>
  <si>
    <t>=EUwideConstants!A23</t>
  </si>
  <si>
    <t>=EUwideConstants!A24</t>
  </si>
  <si>
    <t>=EUwideConstants!A25</t>
  </si>
  <si>
    <t>=EUwideConstants!A26</t>
  </si>
  <si>
    <t>=EUwideConstants!A27</t>
  </si>
  <si>
    <t>=EUwideConstants!A28</t>
  </si>
  <si>
    <t>=EUwideConstants!A29</t>
  </si>
  <si>
    <t>=EUwideConstants!A30</t>
  </si>
  <si>
    <t>=EUwideConstants!A31</t>
  </si>
  <si>
    <t>=EUwideConstants!A42</t>
  </si>
  <si>
    <t>=EUwideConstants!A43</t>
  </si>
  <si>
    <t>=EUwideConstants!A44</t>
  </si>
  <si>
    <t>=EUwideConstants!A45</t>
  </si>
  <si>
    <t>=EUwideConstants!A46</t>
  </si>
  <si>
    <t>=EUwideConstants!A47</t>
  </si>
  <si>
    <t>=EUwideConstants!A48</t>
  </si>
  <si>
    <t>=EUwideConstants!A49</t>
  </si>
  <si>
    <t>=EUwideConstants!A50</t>
  </si>
  <si>
    <t>=EUwideConstants!A51</t>
  </si>
  <si>
    <t>=EUwideConstants!A52</t>
  </si>
  <si>
    <t>=EUwideConstants!A53</t>
  </si>
  <si>
    <t>=EUwideConstants!A54</t>
  </si>
  <si>
    <t>=EUwideConstants!A55</t>
  </si>
  <si>
    <t>=EUwideConstants!A56</t>
  </si>
  <si>
    <t>=EUwideConstants!A57</t>
  </si>
  <si>
    <t>=EUwideConstants!A58</t>
  </si>
  <si>
    <t>=EUwideConstants!A59</t>
  </si>
  <si>
    <t>=EUwideConstants!A60</t>
  </si>
  <si>
    <t>=EUwideConstants!A61</t>
  </si>
  <si>
    <t>=EUwideConstants!A62</t>
  </si>
  <si>
    <t>=EUwideConstants!A63</t>
  </si>
  <si>
    <t>=EUwideConstants!A64</t>
  </si>
  <si>
    <t>=EUwideConstants!A65</t>
  </si>
  <si>
    <t>=EUwideConstants!A66</t>
  </si>
  <si>
    <t>=EUwideConstants!A67</t>
  </si>
  <si>
    <t>=EUwideConstants!A68</t>
  </si>
  <si>
    <t>=EUwideConstants!A69</t>
  </si>
  <si>
    <t>=EUwideConstants!A70</t>
  </si>
  <si>
    <t>=EUwideConstants!A71</t>
  </si>
  <si>
    <t>=EUwideConstants!A72</t>
  </si>
  <si>
    <t>=EUwideConstants!A73</t>
  </si>
  <si>
    <t>=EUwideConstants!A74</t>
  </si>
  <si>
    <t>=EUwideConstants!A75</t>
  </si>
  <si>
    <t>=EUwideConstants!A76</t>
  </si>
  <si>
    <t>=EUwideConstants!A77</t>
  </si>
  <si>
    <t>=EUwideConstants!A78</t>
  </si>
  <si>
    <t>=EUwideConstants!A79</t>
  </si>
  <si>
    <t>=EUwideConstants!A80</t>
  </si>
  <si>
    <t>=EUwideConstants!A81</t>
  </si>
  <si>
    <t>=EUwideConstants!A82</t>
  </si>
  <si>
    <t>=EUwideConstants!A83</t>
  </si>
  <si>
    <t>=EUwideConstants!A84</t>
  </si>
  <si>
    <t>=EUwideConstants!A85</t>
  </si>
  <si>
    <t>=EUwideConstants!A86</t>
  </si>
  <si>
    <t>=EUwideConstants!A87</t>
  </si>
  <si>
    <t>=EUwideConstants!A88</t>
  </si>
  <si>
    <t>=EUwideConstants!A89</t>
  </si>
  <si>
    <t>=EUwideConstants!A90</t>
  </si>
  <si>
    <t>=EUwideConstants!A91</t>
  </si>
  <si>
    <t>=EUwideConstants!A92</t>
  </si>
  <si>
    <t>=EUwideConstants!A93</t>
  </si>
  <si>
    <t>=EUwideConstants!A94</t>
  </si>
  <si>
    <t>=EUwideConstants!A95</t>
  </si>
  <si>
    <t>=EUwideConstants!A96</t>
  </si>
  <si>
    <t>=EUwideConstants!A97</t>
  </si>
  <si>
    <t>=EUwideConstants!A98</t>
  </si>
  <si>
    <t>=EUwideConstants!A99</t>
  </si>
  <si>
    <t>=EUwideConstants!A100</t>
  </si>
  <si>
    <t>=EUwideConstants!A101</t>
  </si>
  <si>
    <t>=EUwideConstants!A102</t>
  </si>
  <si>
    <t>=EUwideConstants!A103</t>
  </si>
  <si>
    <t>=EUwideConstants!A36</t>
  </si>
  <si>
    <t>=EUwideConstants!A37</t>
  </si>
  <si>
    <t>=EUwideConstants!A108</t>
  </si>
  <si>
    <t>=EUwideConstants!A109</t>
  </si>
  <si>
    <t>=EUwideConstants!A114</t>
  </si>
  <si>
    <t>=EUwideConstants!A115</t>
  </si>
  <si>
    <t>=EUwideConstants!A132</t>
  </si>
  <si>
    <t>=EUwideConstants!A137</t>
  </si>
  <si>
    <t>=EUwideConstants!A178</t>
  </si>
  <si>
    <t>=EUwideConstants!A179</t>
  </si>
  <si>
    <t>=EUwideConstants!A129</t>
  </si>
  <si>
    <t>=EUwideConstants!A134</t>
  </si>
  <si>
    <t>=EUwideConstants!A139</t>
  </si>
  <si>
    <t>=EUwideConstants!A127</t>
  </si>
  <si>
    <t>=EUwideConstants!A133</t>
  </si>
  <si>
    <t>=EUwideConstants!A128</t>
  </si>
  <si>
    <t>=EUwideConstants!A155</t>
  </si>
  <si>
    <t>=EUwideConstants!A156</t>
  </si>
  <si>
    <t>=OperatorName</t>
  </si>
  <si>
    <t>=InstallationName</t>
  </si>
  <si>
    <t>='Annex 2 - basis of work'!B45</t>
  </si>
  <si>
    <t>='Opinion Statement (Inst)'!F135</t>
  </si>
  <si>
    <t>='Opinion Statement (Inst)'!F136</t>
  </si>
  <si>
    <t>='Opinion Statement (Inst)'!F137</t>
  </si>
  <si>
    <t>='Opinion Statement (Inst)'!F138</t>
  </si>
  <si>
    <t>='Opinion Statement (Inst)'!B94:E94</t>
  </si>
  <si>
    <t>='Opinion Statement (Inst)'!B91:E91</t>
  </si>
  <si>
    <t>='Opinion Statement (Inst)'!B78:E78</t>
  </si>
  <si>
    <t>='Opinion Statement (Inst)'!F79</t>
  </si>
  <si>
    <t>''='Opinion Statement (Inst)'!F1</t>
  </si>
  <si>
    <t>''='Annex 1 - Findings'!G1</t>
  </si>
  <si>
    <t>''='Annex 2 - basis of work'!C1</t>
  </si>
  <si>
    <t>''='Annex 3 - Changes '!C1</t>
  </si>
  <si>
    <t>'='Opinion Statement (Inst)'!F99</t>
  </si>
  <si>
    <t>'='Opinion Statement (Inst)'!F102</t>
  </si>
  <si>
    <t>'='Opinion Statement (Inst)'!F105</t>
  </si>
  <si>
    <t>''='Opinion Statement (Inst)'!A3:E3</t>
  </si>
  <si>
    <t>'='Annex 1 - Findings'!A1:E1</t>
  </si>
  <si>
    <t>'='Annex 2 - basis of work'!A2:B2</t>
  </si>
  <si>
    <t>'='Annex 3 - Changes '!A2:B2</t>
  </si>
  <si>
    <t>'='Annex 2 - basis of work'!C38</t>
  </si>
  <si>
    <t>'='Annex 2 - basis of work'!C3:C4</t>
  </si>
  <si>
    <t>'='Annex 1 - Findings'!G3:G4</t>
  </si>
  <si>
    <t>'='Annex 3 - Changes '!C3:C4</t>
  </si>
  <si>
    <t>=MSParameters!A1</t>
  </si>
  <si>
    <t>=MSParameters!A4</t>
  </si>
  <si>
    <t>=MSParameters!A5</t>
  </si>
  <si>
    <t>=MSParameters!A6</t>
  </si>
  <si>
    <t>=MSParameters!A7</t>
  </si>
  <si>
    <t>=MSParameters!A8</t>
  </si>
  <si>
    <t>=MSParameters!A15</t>
  </si>
  <si>
    <t>=MSParameters!A16</t>
  </si>
  <si>
    <t>=MSParameters!A23</t>
  </si>
  <si>
    <t>=MSParameters!A24</t>
  </si>
  <si>
    <t>=MSParameters!A40</t>
  </si>
  <si>
    <t>We have conducted a verification of the data used to demonstrate whether milestones and targets have been achieved as reported by the above Operator in its Report as referenced above. On the basis of the verification work undertaken (see Annex 2) these data are fairly stated, with the exception of the points listed below.
We also confirm that the milestones and targets listed in the Climate-Neutrality plan and the Climate-Neutrality report are consistent and that these have been achieved for the reporting period.</t>
  </si>
  <si>
    <t>='Opinion Statement (Inst)'!F28:F29</t>
  </si>
  <si>
    <t xml:space="preserve">&lt;OR use this opinion text:
1) if it is not possible to verify the data due to material misstatement(s), limitation of scope or non-conformities that, individually or combined with other non-conformities provide insufficient clarity and prevent the verifier from stating with reasonable assurance that the data are free from material misstatements. (These should be specifically identified, as material items, in Annex 1, along with non-material concerns remaining at the point of final verification); OR
2) the milestones and targets listed in the climate-neutrality plan and climate-neutrality report have NOT BEEN ACHIEVED. 
</t>
  </si>
  <si>
    <t xml:space="preserve">Please note that if the data used to demonstrate that milestones or targets have been achieved are free from material misstatement, the climate-neutrality report can still be 'NOT verified as satisfactory' if milestones and/or targets relevant to the reporting period have NOT been achieved. </t>
  </si>
  <si>
    <t>Was the data required by Regulation 2023/2441 underestimated or overestimated (If Yes, please provide more details below):</t>
  </si>
  <si>
    <t>Opinion Statement (DistHeat)</t>
  </si>
  <si>
    <t>='Opinion Statement (Inst)'!A1:E2</t>
  </si>
  <si>
    <t>='Opinion Statement (Inst)'!A4:E4</t>
  </si>
  <si>
    <t>='Opinion Statement (Inst)'!B5:E5</t>
  </si>
  <si>
    <t>Sheet = Opinion statement (Inst)</t>
  </si>
  <si>
    <t>Sheet = Opinion statement (DistHeat)</t>
  </si>
  <si>
    <t>This sheet is ONLY for use for reporting by INDIVIDUAL installations. For reporting by District Heating Companies please use sheet: 'Opinion Statement (DistHeat)'</t>
  </si>
  <si>
    <t>Before issuing this verification statement please hide the following sheet:</t>
  </si>
  <si>
    <t>Name of District Heating Company</t>
  </si>
  <si>
    <t>INSTALLATION DETAILS</t>
  </si>
  <si>
    <t>Address of District Heating Company</t>
  </si>
  <si>
    <t>REPORT DETAILS</t>
  </si>
  <si>
    <t>IN01</t>
  </si>
  <si>
    <t>IN02</t>
  </si>
  <si>
    <t>IN03</t>
  </si>
  <si>
    <t>IN04</t>
  </si>
  <si>
    <t>IN05</t>
  </si>
  <si>
    <t>IN06</t>
  </si>
  <si>
    <t>IN07</t>
  </si>
  <si>
    <t>IN08</t>
  </si>
  <si>
    <t>IN09</t>
  </si>
  <si>
    <t>IN10</t>
  </si>
  <si>
    <t>To add data for more installations click on the "+" sign in the left margin to open up more blocks</t>
  </si>
  <si>
    <t>Please insert the details of all the installations that are covered by the Climate-Neutrality Report</t>
  </si>
  <si>
    <t>&lt;State whether this applies to individual named installations or all of them. Where discrepancies are found these must be reported in Annex 1.
Failure to notify a change in the milestones and targets in accordance with FAR Article 22d is a non-compliance that should be reported on Annex 1 of this VOS.  Information on changes that should have been reported should be provided on Annex 3, as outlined at line 64 above&gt;</t>
  </si>
  <si>
    <t>We have conducted a verification of the data used to demonstrate whether milestones and targets have been achieved as reported by the above Operator in its Report as referenced above.  On the basis of the verification work undertaken (see Annex 2) these data are fairly stated. 
We also confirm that the milestones and targets listed in the Climate-Neutrality plan and the Climate-Neutrality report are consistent and that these have been achieved for the reporting period.</t>
  </si>
  <si>
    <t>We have conducted a verification of the data used to demonstrate whether milestones and targets have been achieved as reported by the above Operator in its Report as referenced above.  On the basis of the verification work undertaken (see Annex 2) these data CANNOT be verified as free from material misstatement due to to the reasons listed below; and/or 
one or more of the milestones or targets listed in the climate-neutrality plan and the climate-neutrality report for the reporting period have NOT been achieved.</t>
  </si>
  <si>
    <t>We have conducted a verification of the data used to demonstrate whether milestones and targets have been achieved as reported by the above District Heating Company in its Report as referenced above. On the basis of the verification work undertaken (see Annex 2) these data are fairly stated, with the exception of the points listed below.
We also confirm that the milestones and targets listed in the Climate-Neutrality plan and the Climate-Neutrality report are consistent and that these have been achieved for the reporting period.</t>
  </si>
  <si>
    <t>We have conducted a verification of the data used to demonstrate whether milestones and targets have been achieved as reported by the above District Heating Company in its Report as referenced above.  On the basis of the verification work undertaken (see Annex 2) these data are fairly stated. 
We also confirm that the milestones and targets listed in the Climate-Neutrality plan and the Climate-Neutrality report are consistent and that these have been achieved for the reporting period.</t>
  </si>
  <si>
    <t>='Opinion Statement (DistHeat)'!C320:G321</t>
  </si>
  <si>
    <t>='Opinion Statement (DistHeat)'!C323:G324</t>
  </si>
  <si>
    <t>='Opinion Statement (DistHeat)'!C336:G336</t>
  </si>
  <si>
    <t>We have conducted a verification of the data used to demonstrate whether milestones and targets have been achieved as reported by the above District Heating Company in its Report as referenced above.  On the basis of the verification work undertaken (see Annex 2) these data CANNOT be verified as free from material misstatement due to to the reasons listed below; and/or 
one or more of the milestones or targets listed in the climate-neutrality plan and the climate-neutrality report for the reporting period have NOT been achieved.</t>
  </si>
  <si>
    <t>This sheet is ONLY for use for reporting by DISTRICT HEATING COMPANIES in four specific MS: Bulgaria, Czechia, Latvia or Poland. For reporting by Individual Installations (including individual District Heating installations) please use sheet: 'Opinion Statement (Inst)'</t>
  </si>
  <si>
    <t>Operator/ ALL Installations site's visited physically during verification of the Climate-Neutrality report:</t>
  </si>
  <si>
    <t>IMPORTANT NOTE: A 'verified as satisfactory' or 'verified with comments' opinion CAN ONLY BE GIVEN IF all targets and miilestones for ALL installations included in the report for the reporting period have been achieved</t>
  </si>
  <si>
    <t>Individual Installations</t>
  </si>
  <si>
    <t>District Heating Companies</t>
  </si>
  <si>
    <t>&lt; The verifier should check whether procedures that operators have implemented to monitor and report climate-neutrality targets and milestones are established, implemented, maintained and documented and whether these procedures are appropriate to mitigate inherent and control risks&gt;</t>
  </si>
  <si>
    <t>Yes no see annex I for details Not applicable</t>
  </si>
  <si>
    <t>Heat benchmark</t>
  </si>
  <si>
    <t>Fuel benchmark</t>
  </si>
  <si>
    <t>Process emissions benchmark</t>
  </si>
  <si>
    <t>&lt; if a virtual site visit is carried out, please give brief reasons why a virtual site visit was carried out specifying the force majeure circumstance and confirm that an appropriate risk assessment was done;
please also provide information on the activities conducted in carrying out the virtual site visit; and the measures taken to reduce verification risk to an acceptable level. See section 4 of KGN II.5&gt;</t>
  </si>
  <si>
    <t>Article 17c(a): Measures related to milestones and targets have been implemented and the implementation of those measures has been completed?</t>
  </si>
  <si>
    <t>Relevant procedures are documented, implemented, maintained and effective to mitigate inherent risks and control risks?</t>
  </si>
  <si>
    <t>&lt;Only brief comments are required in this section.   NOTE - it is recognised that some principles are aspirational and it may not be possible to confirm absolute 'compliance'.  In addition, some principles are reliant upon others being met before 'compliance' can be 'confirmed'.  Further guidance on principles is given in FAR Guidance Document 4 and in MRR Articles 5 to 9 and AVR Article 6.&gt;</t>
  </si>
  <si>
    <t>Article 17c(f): Achieved targets demonstrate a reduction in line with the estimated GHG emission reduction described in the Climate-Neutrality plan?</t>
  </si>
  <si>
    <t>Article 17c(e): Calculation of data used to demonstrate whether milestones and targets laid down in the climate-neutrality plan have been achieved, is correct?</t>
  </si>
  <si>
    <t>&lt;This should list any changes to the data used to demonstrate achievement of milestones or targets that have been identified by the verifier in the course of their work and which have not been notified to the Competent Authority. 
It should also list any changes to the climate-neutrality plan that have an impact on achievement of milestones and targets and that were not notified to the Competent Authority and which have not been deemed compliant by the Competent Authority.&gt;</t>
  </si>
  <si>
    <t>The formal opinion document for an individual stationary installation submitting a climate-neutrality report, to be signed by the verifier's authorised signatory</t>
  </si>
  <si>
    <t>The formal opinion document for a combined climate neutrality report submitted by a company for a group of stationary installations that form part of a District Heating system, to be signed by the verifier's authorised signatory</t>
  </si>
  <si>
    <t>The Milestones for the current reporting period as set out in the Climate-Neutrality Plan have been achieved with the exception of the following:</t>
  </si>
  <si>
    <t>&lt;=2025</t>
  </si>
  <si>
    <t>Společné řádky pro více listů</t>
  </si>
  <si>
    <t>— Vyberte —</t>
  </si>
  <si>
    <t>Ano</t>
  </si>
  <si>
    <t>Ne</t>
  </si>
  <si>
    <t>POKYNY PRO OVĚŘOVATELE</t>
  </si>
  <si>
    <t>&lt;Uveďte důvody, proč není zásada dodržována, nebo uveďte odkaz na příslušná zjištění v příloze 1&gt;</t>
  </si>
  <si>
    <t>Zpráva o ověření – systém obchodování s emisemi</t>
  </si>
  <si>
    <t>&lt;Nehodící se škrtněte.</t>
  </si>
  <si>
    <t>List = Obecné zásady a podmínky</t>
  </si>
  <si>
    <t xml:space="preserve">ZPRÁVA O OVĚŘENÍ </t>
  </si>
  <si>
    <t>a) pečlivě si přečtěte „Jak používat tento soubor“. Jedná se o pokyny pro vyplnění této šablony.</t>
  </si>
  <si>
    <t>b) Uveďte příslušný orgán, kterému musí provozovatel, jehož zprávu ověřujete, předložit ověřenou zprávu o klimatické neutralitě. Upozorňujeme, že „členským státem“ se zde rozumí všechny státy, které se účastní systému EU ETS, nikoli pouze členské státy EU.</t>
  </si>
  <si>
    <t>C) Zkontrolujte internetové stránky příslušného orgánu nebo se přímo obraťte na příslušný orgán, abyste zjistili, zda máte správnou verzi šablony. Ve spodní části této stránky je jasně uvedena verze šablony (zejména název referenčního souboru).</t>
  </si>
  <si>
    <t>d) Některé členské státy mohou požadovat, abyste místo této tabulky použili alternativní systém, jako je internetový formulář. Ověřte si požadavky vašeho členského státu. V tomto případě vám další informace poskytne příslušný orgán.</t>
  </si>
  <si>
    <t>Přejděte na „Jak používat tento soubor“</t>
  </si>
  <si>
    <t>Obecné pokyny a podmínky</t>
  </si>
  <si>
    <t>Konsolidované znění směrnice lze stáhnout z tohoto odkazu:</t>
  </si>
  <si>
    <t>Konsolidované znění pravidel pro bezplatné přidělování lze stáhnout z tohoto odkazu:</t>
  </si>
  <si>
    <t xml:space="preserve">Směrnice a článek 22b pravidel FAR vyžadují, aby dosažení milníků a cílů ověřil akreditovaný ověřovatel.  Nařízení o akreditaci a ověřování definuje další požadavky na ověřování zpráv o klimatické neutralitě a dosažení milníků a cílů. </t>
  </si>
  <si>
    <t xml:space="preserve">Konsolidované znění AVR včetně změn je k dispozici ke stažení na tomto odkazu: </t>
  </si>
  <si>
    <t>Kromě toho by měl ověřovatel v souladu s přílohou V směrnice 2003/87/ES a nařízením o akreditaci a ověřování v aktualizovaném znění uplatňovat přístup založený na posouzení rizik s cílem získat ověřovací posudek poskytující přiměřené ujištění, že výkaz údajů neobsahuje závažné nepřesnosti a že výkaz lze ověřit jako uspokojivý.</t>
  </si>
  <si>
    <t>V čl. 27 odst. 1 aktualizovaného nařízení o akreditaci a ověřování se uvádí, že závěry o ověření zprávy provozovatele o klimatické neutralitě a ověřovacího posudku se předkládají ve zprávě o ověření:</t>
  </si>
  <si>
    <t>Na základě informací shromážděných během ověřování vydá ověřovatel provozovateli zprávu o ověření zprávy o klimatické neutralitě, která byla předmětem tohoto ověření.</t>
  </si>
  <si>
    <t xml:space="preserve">Ustanovení čl. 27 odst. 2 nařízení o azylovém řízení vyžaduje, aby: </t>
  </si>
  <si>
    <t>Tento soubor představuje šablonu zprávy o ověření, kterou Komise vypracovala jako součást řady pokynů a elektronických šablon na podporu harmonizovaného výkladu pravidel AVR v aktualizované podobě, pravidel FAR a ALCR v celé EU. Cílem šablony je poskytnout standardizovaný, harmonizovaný a jednotný způsob podávání zpráv o ověření ročního výkazu úrovně činnosti provozovatele. Tato šablona zprávy o ověření představuje názory útvarů Komise v době zveřejnění.</t>
  </si>
  <si>
    <t>Šablona zprávy o ověření CNR byla vypracována tak, aby splňovala požadavky článku 27 nařízení o akreditaci a ověřování, harmonizované normy uvedené v článku 4 nařízení o akreditaci a ověřování (EN ISO 14065) a zvláštní požadavky na ověřovatele založené na finančním zajištění. Vychází z těchto požadavků a uznávaných osvědčených postupů.</t>
  </si>
  <si>
    <t>Pokyny k obsahu této šablony zprávy o ověření CNR jsou uvedeny v šabloně a v dokumentu GD11 o plánech klimatické neutrality. Při vyplňování šablony zprávy o ověření si přečtěte pokyny v této šabloně.</t>
  </si>
  <si>
    <t>Všechny pokyny a šablony vypracované útvary Komise k nařízení o akreditaci a ověřování jsou k dispozici ve spodní části této stránky:</t>
  </si>
  <si>
    <t>Zdroje informací</t>
  </si>
  <si>
    <t>Internetové stránky EU:</t>
  </si>
  <si>
    <t>Právní předpisy EU:</t>
  </si>
  <si>
    <t>Systém EU pro obchodování s emisemi obecně:</t>
  </si>
  <si>
    <t xml:space="preserve">Monitorování a vykazování v rámci EU ETS: 
    </t>
  </si>
  <si>
    <t>Jiné internetové stránky:</t>
  </si>
  <si>
    <t>Pokyny pro jednotlivé členské státy jsou uvedeny zde:</t>
  </si>
  <si>
    <t>Jazyková verze:</t>
  </si>
  <si>
    <t>Referenční název souboru:</t>
  </si>
  <si>
    <t>List = READ ME Jak používat tento soubor</t>
  </si>
  <si>
    <t>Jak používat tento soubor</t>
  </si>
  <si>
    <t>Posudek (Inst)</t>
  </si>
  <si>
    <t>Příloha 1: ZJIŠTĚNÍ</t>
  </si>
  <si>
    <t>List s přehledem všech zbývajících – neopravených – nepřesností, neshod a nesouladů a klíčových možností zlepšení zjištěných při ověřování</t>
  </si>
  <si>
    <t>Příloha 2: ZÁKLAD PRÁCE</t>
  </si>
  <si>
    <t xml:space="preserve">Příloha 3: ZMĚNY </t>
  </si>
  <si>
    <t>Tento list má poskytnout shrnutí všech změn zjištěných ověřovatelem, které mají dopad na milníky a cíle; a které nebyly nahlášeny příslušnému orgánu v době dokončení ověření.</t>
  </si>
  <si>
    <t>Barevné označení</t>
  </si>
  <si>
    <t>Vyplňte všechny žluté buňky v šabloně, případně škrtněte nebo pozměňte jakýkoli text, který je již v buňce, a to v souladu se zvláštními pokyny vpravo od buňky.  Je-li třeba zadat další místo, vložte další řádek níže a slučujte buňky.  Pokud přidáte řádky na kteroukoli stránku, zkontrolujte, zda se stránka stále správně tiskne, a v případě potřeby přenastavte prostor pro tisk.</t>
  </si>
  <si>
    <t>Zvláštní pokyny pro členský stát:</t>
  </si>
  <si>
    <t>List = Stanovisko (Inst)</t>
  </si>
  <si>
    <t>Před vydáním tohoto prohlášení o ověření skryjte tento list:</t>
  </si>
  <si>
    <t>&lt;Vyplňte všechny žluté buňky v šabloně posudku a vymažte nebo případně pozměňte jakýkoli text, který je již v buňce.  Je-li třeba zadat další místo, vložte další řádek níže a slučujte buňky.  Další pokyny nebo poznámky jsou uvedeny níže u jednotlivých řádků, je-li to relevantní.  Další podrobnosti týkající se souvislostí ověřování atd. by měly být uvedeny v příloze 2.
Není-li otázka pro prováděné ověření relevantní, uveďte „nepoužije se“ a nenechávejte buňku prázdnou&gt;</t>
  </si>
  <si>
    <t xml:space="preserve">Jméno provozovatele: </t>
  </si>
  <si>
    <t>Název zařízení:</t>
  </si>
  <si>
    <t>Adresa zařízení:</t>
  </si>
  <si>
    <t xml:space="preserve">Jednoznačný identifikační kód: </t>
  </si>
  <si>
    <t xml:space="preserve">Číslo povolení k vypouštění emisí skleníkových plynů: </t>
  </si>
  <si>
    <t>Datum (data) příslušného plánu klimatické neutrality a doba platnosti každého plánu:</t>
  </si>
  <si>
    <t>Byly výše uvedené plány klimatické neutrality zkontrolovány příslušným orgánem a jsou považovány za vyhovující?</t>
  </si>
  <si>
    <t>&lt;Uveďte, zda byl plán klimatické neutrality zkontrolován příslušným orgánem a považován za vyhovující. Ověřovatel by měl zkontrolovat, zda mezi provozovatelem a příslušným orgánem existuje za tímto účelem shoda. Pokud z korespondence vyplývá, že plán nebyl považován za vyhovující, ověřovatel to uvede v prohlášení o ověřovacím posudku a v příloze 3&gt;</t>
  </si>
  <si>
    <t>Příslušný orgán, který kontroluje plány klimatické neutrality:</t>
  </si>
  <si>
    <r>
      <t xml:space="preserve">&lt;Vložte název </t>
    </r>
    <r>
      <rPr>
        <i/>
        <sz val="10"/>
        <color indexed="18"/>
        <rFont val="Arial"/>
        <family val="2"/>
      </rPr>
      <t xml:space="preserve"> příslušného orgánu, který je odpovědný za kontrolu plánů klimatické neutrality&gt;</t>
    </r>
  </si>
  <si>
    <t>Činnost podle přílohy I:</t>
  </si>
  <si>
    <t>&lt;Vyberte hlavní činnost zařízení podle přílohy I&gt;</t>
  </si>
  <si>
    <t>Další činnosti podle přílohy I:</t>
  </si>
  <si>
    <t>&lt;Je-li relevantní, uveďte zde všechny ostatní činnosti uvedené v příloze I, které se na ně vztahují.&gt;</t>
  </si>
  <si>
    <t>Typ výkazu:</t>
  </si>
  <si>
    <t>Zpráva o klimatické neutralitě – jednotlivé zařízení</t>
  </si>
  <si>
    <t>Vykazované období</t>
  </si>
  <si>
    <t>&lt;Vyberte příslušné vykazované období, kterého se milníky a cíle týkají&gt;</t>
  </si>
  <si>
    <t>Datum zprávy o klimatické neutralitě:</t>
  </si>
  <si>
    <t>Číslo verze CNR:</t>
  </si>
  <si>
    <t>&lt;Vložte datum a číslo verze zprávy, která byla ověřena (musí odpovídat datu v kontrolním listu verze zprávy, do které je tento ověřovací posudek vložen nebo připojen. Datum a číslo verze musí být konečnými daty a čísly verze zprávy, pokud byla před dokončením ověření revidována nebo aktualizována&gt;</t>
  </si>
  <si>
    <t>Referenční dokument:</t>
  </si>
  <si>
    <t>&lt;Vložte název souboru obsahujícího zprávu s údaji, včetně konečného data a čísla verze. Mělo by se jednat o název elektronického souboru, který by měl obsahovat číslo data a verze v konvence pro pojmenování souborů&gt;</t>
  </si>
  <si>
    <t>Ověřené údaje týkající se cílů:</t>
  </si>
  <si>
    <t>Typ SI</t>
  </si>
  <si>
    <t>Intenzita nebo hodnota emisí</t>
  </si>
  <si>
    <t>Typ cíle</t>
  </si>
  <si>
    <t>Cíl splněn</t>
  </si>
  <si>
    <t>&lt;Vložte příslušné údaje ze zprávy, která je předmětem ověření, a uveďte, zda bylo dosaženo souvisejícího cíle&gt;</t>
  </si>
  <si>
    <t>Milníky pro stávající vykazované období stanovené v plánu klimatické neutrality byly splněny s výjimkou těchto:</t>
  </si>
  <si>
    <t>Komentáře</t>
  </si>
  <si>
    <t>&lt; Uveďte referenční číslo každého milníku, kterého NENÍ dosaženo, a připojte stručnou poznámku k důvodu, proč milník nebyl splněn&gt;</t>
  </si>
  <si>
    <t>Došlo ve vykazovaném období k nějakým změnám, které mají vliv na milníky a cíle?</t>
  </si>
  <si>
    <t xml:space="preserve">&lt;Ano/Ne (Pokud ano, odpovězte odpovídajícím způsobem na níže uvedenou otázku v souladu s pravidly a uveďte v příloze 3 stručné podrobnosti o čemkoli, co nebylo před dokončením ověření nahlášeno příslušnému orgánu).&gt;
</t>
  </si>
  <si>
    <t>Byl plán pro klimatickou neutralitu aktualizován s ohledem na milníky a cíle během vykazovaného období? (Článek 22d FAR)?</t>
  </si>
  <si>
    <t xml:space="preserve">&lt;Ano/Ne (Pokud ano, odpovězte odpovídajícím způsobem na níže uvedenou otázku v souladu s pravidly a uveďte v příloze 3 stručné podrobnosti o čemkoli, co nebylo před dokončením ověření nahlášeno příslušnému orgánu). Pokyny GD11 k plánům klimatické neutrality jako podmínka pro přidělování bezplatných povolenek poskytují více informací&gt;
</t>
  </si>
  <si>
    <t>&lt;Ano/Ne&gt;</t>
  </si>
  <si>
    <t>Datum schválení virtuální prohlídky na místě příslušným orgánem:</t>
  </si>
  <si>
    <t>&lt;Pokud se návštěvy uskutečnily, vložte datum (data) návštěvy (návštěv)&gt;</t>
  </si>
  <si>
    <t>&lt;Uveďte počet dní na místě spojených s každou návštěvou&gt;</t>
  </si>
  <si>
    <t>Došlo v plánu klimatické neutrality nebo ve zprávě o klimatické neutralitě ke změnám, které mají vliv na milníky a cíle?</t>
  </si>
  <si>
    <r>
      <t xml:space="preserve">&lt;Pokud již nebyly oznámeny příslušnému orgánu, uveďte v příloze 3 stručné shrnutí všech zjištěných změn (může jít o doplnění některých změn, které byly oznámeny)&gt;
</t>
    </r>
    <r>
      <rPr>
        <i/>
        <sz val="10"/>
        <color rgb="FFFF0000"/>
        <rFont val="Arial"/>
        <family val="2"/>
      </rPr>
      <t xml:space="preserve"> </t>
    </r>
  </si>
  <si>
    <t>Nařízení EU o A &amp; V bylo splněno:</t>
  </si>
  <si>
    <t>&lt;To je AVR, jak je definováno v bodě 3 listu „Pokyny a podmínky“&gt;</t>
  </si>
  <si>
    <t>Článek 22d: byly příslušnému orgánu oznámeny změny plánu klimatické neutrality?</t>
  </si>
  <si>
    <t xml:space="preserve">Čl. 16 odst. 2 písm. ca): Hranice zařízení stanovené v MRR a dílčích zařízeních stanovených ve FAR jsou konzistentní?
</t>
  </si>
  <si>
    <t>Čl. 16 odst. 2 písm. fb): Historické emise, úrovně emisí a úrovně činnosti jsou v souladu s údaji obsaženými ve výkazech základních údajů a výkazech úrovní činnosti?</t>
  </si>
  <si>
    <t>Čl. 7 odst. 4 a článek 17c: Byl správně uplatněn plán klimatické neutrality?</t>
  </si>
  <si>
    <t>Čl. 17c písm. a): Byla provedena opatření týkající se milníků a cílů a bylo dokončeno jejich provádění?</t>
  </si>
  <si>
    <t>Čl. 17c písm. c): Jsou důkazy o dosažení milníků a cílů v souladu s plánem klimatické neutrality?</t>
  </si>
  <si>
    <t>Čl. 17c písm. d): K prokázání toho, zda bylo dosaženo milníků a cílů stanovených v plánu klimatické neutrality, se používají vhodné údaje?</t>
  </si>
  <si>
    <t>Čl. 17c písm. f): Dosažené cíle prokazují snížení v souladu s odhadovaným snížením emisí skleníkových plynů popsaným v plánu klimatické neutrality?</t>
  </si>
  <si>
    <t>Byly napraveny neshody z předchozího období?</t>
  </si>
  <si>
    <t>&lt; pokud předchozí neshody nejsou napraveny a stále jsou relevantní pro dosažení milníků a cílů za příslušné vykazované období, uveďte, že takové předchozí neshody existují, a uveďte podrobnější informace v příloze 1&gt;</t>
  </si>
  <si>
    <t>Pokud ne, vyhodnotil ověřovatel riziko nesprávnosti/nesouladu?</t>
  </si>
  <si>
    <t>&lt;Pokud ne, mělo by zjištění v příloze 1 naznačovat pravděpodobnost, že neprovedení zlepšení by v budoucnu vedlo k nepřesnosti nebo nesouladu&gt;</t>
  </si>
  <si>
    <t>Zlepšení provedená v předchozím období byla provedena správně?</t>
  </si>
  <si>
    <t>Pokud ne, uveďte prosím odůvodnění:</t>
  </si>
  <si>
    <t>Jsou příslušné postupy zdokumentovány, prováděny, udržovány a jsou účinné pro zmírnění inherentních a kontrolních rizik?</t>
  </si>
  <si>
    <t>Čl. 18 odst. 4: Existují nedostatky v údajích?</t>
  </si>
  <si>
    <t>Pokud ano, stručně vysvětlete níže a vyplňte přílohu 1B:</t>
  </si>
  <si>
    <t>Čl. 18 odst. 4: Ověření metod použitých pro chybějící údaje:</t>
  </si>
  <si>
    <t>&lt;Důvody, proč není výkaz údajů úplný, by měly být uvedeny ve zjištění v příloze 1; zde by mělo být rovněž uvedeno, zda byla k doplnění chybějících údajů použita alternativní metodika&gt;</t>
  </si>
  <si>
    <t>POKYNY GD 11 K PLÁNŮM KLIMATICKÉ NEUTRALITY JAKO PODMÍNKA PRO PŘIDĚLOVÁNÍ BEZPLATNÝCH POVOLENEK</t>
  </si>
  <si>
    <t>Byly splněny pokyny EK týkající se plánů klimatické neutrality a pravidel FAR?</t>
  </si>
  <si>
    <t>&lt;Odpověď zde by měla být Ano nebo Ne, neboť pokyny EK se vždy vztahují na ověřovatele a provozovatele&gt;</t>
  </si>
  <si>
    <t>&lt;V tomto oddíle jsou požadovány pouze stručné poznámky.   Poznámka – uznává se, že některé zásady jsou aspirační a nemusí být možné potvrdit absolutní „soulad“.  Kromě toho jsou některé zásady závislé na splnění jiných zásad, než může být „potvrzen soulad“.  Další pokyny k zásadám jsou uvedeny v pokynech FAR č. 4 a v článcích 5 až 9 nařízení MRR a v článku 6 nařízení AVR.&gt;</t>
  </si>
  <si>
    <t>Úplnost:</t>
  </si>
  <si>
    <t>Pokud ne, stručně vysvětlete:</t>
  </si>
  <si>
    <t>Přesnost:</t>
  </si>
  <si>
    <t>Spolehlivost:</t>
  </si>
  <si>
    <t>POSUDEK</t>
  </si>
  <si>
    <t xml:space="preserve">Upozorňujeme, že pokud údaje použité k prokázání toho, že milníky nebo cíle byly splněny, neobsahují významné (materiální) nesprávnosti, lze zprávu o klimatické neutralitě „NENÍ ověřena jako uspokojivá“, pokud milníků a/nebo cílů relevantních pro vykazované období NENÍ dosaženo. </t>
  </si>
  <si>
    <t>OVĚŘOVACÍ TÝM</t>
  </si>
  <si>
    <t>Hlavní auditor systému EU ETS:</t>
  </si>
  <si>
    <t>&lt;vložte jméno&gt;</t>
  </si>
  <si>
    <t>Techničtí odborníci (auditor systému EU ETS):</t>
  </si>
  <si>
    <t>Osoba provádějící nezávislý přezkum:</t>
  </si>
  <si>
    <t>Techničtí odborníci (nezávislý přezkum):</t>
  </si>
  <si>
    <t xml:space="preserve">Podepsáno jménem </t>
  </si>
  <si>
    <t>&lt;vložte podpis s oprávněním k podpisu zde&gt;</t>
  </si>
  <si>
    <t>Jméno podepisující osoby:</t>
  </si>
  <si>
    <t>Datum vydání posudku:</t>
  </si>
  <si>
    <t>Jméno ověřovatele:</t>
  </si>
  <si>
    <t xml:space="preserve">&lt;Vložte oficiální název ověřovatele&gt; </t>
  </si>
  <si>
    <t>Kontaktní adresa:</t>
  </si>
  <si>
    <t>&lt;Vložte oficiální kontaktní adresu ověřovatele, včetně e-mailové adresy&gt;</t>
  </si>
  <si>
    <t>Datum smlouvy o ověření:</t>
  </si>
  <si>
    <t>Je ověřovatel akreditován nebo je certifikovanou fyzickou osobou?</t>
  </si>
  <si>
    <t>Název vnitrostátního akreditačního orgánu nebo ověřovatele Certifikačního vnitrostátního orgánu:</t>
  </si>
  <si>
    <t>List = Prohlášení o stanovisku (DistHeat)</t>
  </si>
  <si>
    <t>Název společnosti pro dálkové vytápění</t>
  </si>
  <si>
    <t>ÚDAJE O ZAŘÍZENÍ</t>
  </si>
  <si>
    <t>Vložte prosím údaje o všech zařízeních, na něž se vztahuje zpráva o klimatické neutralitě.</t>
  </si>
  <si>
    <t>Chcete-li přidat údaje o dalších zařízeních, klikněte na znaménko „+“ v levém okraji a otevřete více bloků.</t>
  </si>
  <si>
    <t>List = Příloha 1 – Zjištění</t>
  </si>
  <si>
    <t>Neopravené nepřesnosti, které nebyly opraveny před vydáním opravené zprávy o ověření</t>
  </si>
  <si>
    <t>Závažné?</t>
  </si>
  <si>
    <t>&lt;Uveďte podrobnosti o nesouladu, včetně povahy a rozsahu nesouladu a toho, kterého prvku plánu klimatické neutrality se týká. Další informace o tom, jak klasifikovat a oznamovat případy nesouladu, naleznete v pokynech útvarů Evropské komise.&gt;</t>
  </si>
  <si>
    <t xml:space="preserve">Doporučená zlepšení, pokud existují </t>
  </si>
  <si>
    <t>Pokud ano, byl přístup použitý provozovatelem ke kompenzaci chybějících údajů založen na přiměřených důkazech?</t>
  </si>
  <si>
    <t xml:space="preserve">Pokud ano, </t>
  </si>
  <si>
    <t>Byly údaje požadované nařízením 2023/2441 podhodnoceny nebo nadhodnoceny (pokud ano, uveďte další podrobnosti níže):</t>
  </si>
  <si>
    <t>&lt;Včetně dalších podrobností o použité metodě (použitých metodách)&gt;</t>
  </si>
  <si>
    <t>List = Příloha 2 – Základy práce</t>
  </si>
  <si>
    <t>Příloha 2 – Další informace relevantní pro posudek</t>
  </si>
  <si>
    <t xml:space="preserve">Cíle a rozsah ověření: </t>
  </si>
  <si>
    <t>Provozovatel nese výlučnou odpovědnost za přípravu a vykazování údajů předložených ve své zprávě, jak je uvedeno v přiložené zprávě o ověření, pro účely vykazování v souladu s pravidly a příslušným plánem klimatické neutrality; veškeré předpoklady, informace a posouzení, které dokládají vykazované údaje;  a pro zavedení a udržování vhodných postupů, systémů řízení výkonnosti a vnitřní kontroly, z nichž jsou vykazované informace získávány a jejichž kvalita je zajištěna.</t>
  </si>
  <si>
    <t>Příslušný orgán je odpovědný za:</t>
  </si>
  <si>
    <t>• prosazování požadavků: Nařízení v přenesené pravomoci (EU) 2029/331, prováděcí nařízení (EU) 2019/1842 o podávání zpráv o změnách úrovně činnosti s cílem umožnit úpravu bezplatných povolenek a prováděcí nařízení (EU) 2023/2441 o obsahu a formátu plánu klimatické neutrality</t>
  </si>
  <si>
    <t>• zpráva je nebo může být spojena s nepřesnostmi (opomenutími, nesprávnými prohlášeními nebo chybami) nebo s nesouladem s plánem klimatické neutrality, nebo</t>
  </si>
  <si>
    <t>• vedoucí auditor/auditor systému EU ETS neobdržel všechny informace a vysvětlení, které potřebuje k provedení svého šetření s přiměřenou mírou jistoty; nebo</t>
  </si>
  <si>
    <t>• lze zlepšit výkonnost provozovatele při monitorování a vykazování příslušných údajů a/nebo dodržování jeho plánu klimatické neutrality a pravidel ALCR, nařízení (EU) 2023/2441 a pravidel FAR.</t>
  </si>
  <si>
    <t xml:space="preserve">Provedená práce a základ posudku: </t>
  </si>
  <si>
    <t>Úroveň významnosti</t>
  </si>
  <si>
    <t>• celkové emise zařízení pro příslušné dílčí zařízení, pokud se dosažené cíle týkají absolutních emisních cílů; nebo</t>
  </si>
  <si>
    <t>&lt;Nehodící se škrtněte&gt;</t>
  </si>
  <si>
    <t>• úrovně intenzity každého jednotlivého příslušného dílčího zařízení pro referenční úroveň produktu, vyjádřené v tunách ekvivalentu CO2 na příslušnou jednotku výroby, pokud se dosažené cíle týkají úrovní činnosti dílčího zařízení pro referenční úroveň produktu, nebo</t>
  </si>
  <si>
    <t>• úroveň intenzity každého příslušného dílčího zařízení pro referenční úroveň tepla jednotlivě vyjádřená v tCO2eq na TJ spotřebovaného tepla, pokud se dosažené cíle týkají úrovní činnosti dílčího zařízení pro referenční úroveň tepla; nebo</t>
  </si>
  <si>
    <t>• úroveň intenzity každého příslušného dílčího zařízení pro referenční úroveň paliva jednotlivě vyjádřená v tCO2eq na TJ spotřebovaného paliva, pokud se dosažené cíle týkají úrovní činnosti dílčího zařízení pro referenční úroveň paliva;</t>
  </si>
  <si>
    <t>• úroveň intenzity každého příslušného dílčího zařízení pro emise z procesů jednotlivě vyjádřená v tCO2eq na příslušnou jednotku výroby, pokud se dosažené cíle týkají úrovní činnosti dílčího zařízení pro emise z procesů;</t>
  </si>
  <si>
    <t>• specifický cíl použitý ke stanovení procentního podílu hodnoty referenční úrovně, pokud se týká cílů ve vztahu k hodnotě referenční úrovně pro každé příslušné dílčí zařízení.</t>
  </si>
  <si>
    <t>Otázky týkající se jakýchkoli jiných prvků údajů a prvků spojených s dodržováním pravidel ALCR nebo FAR (podle potřeby) a/nebo souladu s MMP jsou zvažovány v rámci širší analýzy významnosti s přihlédnutím ke kvalitativním aspektům.</t>
  </si>
  <si>
    <t>Další příslušné informace</t>
  </si>
  <si>
    <t xml:space="preserve">Citované referenční dokumenty: 
</t>
  </si>
  <si>
    <t>Provádění ověřování (1) – Kritéria pro akreditované ověřovatele</t>
  </si>
  <si>
    <t>8) Mezinárodní standard pro ověřovací zakázky 3410: Ověřovací zakázky týkající se prohlášení o skleníkových plynech vydané Radou pro mezinárodní auditorské a ověřovací standardy.</t>
  </si>
  <si>
    <t>Pravidla atd. systému EU ETS</t>
  </si>
  <si>
    <t>List = Příloha 3 – Změny</t>
  </si>
  <si>
    <t>A) identifikované ověřovatelem, které NEJSOU hlášeny příslušnému orgánu</t>
  </si>
  <si>
    <t>To by mělo zahrnovat změny plánu klimatické neutrality, které by mohly ovlivnit dosažení milníků a cílů, které nebyly před koncem vykazovaného období oznámeny příslušnému orgánu v souladu s článkem 22d pravidel FAR.</t>
  </si>
  <si>
    <t>&lt;Tento seznam by měl uvádět veškeré změny údajů použitých k prokázání dosažení milníků nebo cílů, které ověřovatel určil v průběhu své práce a které nebyly oznámeny příslušnému orgánu. 
Měl by rovněž uvádět veškeré změny plánu klimatické neutrality, které mají dopad na dosažení milníků a cílů, které nebyly oznámeny příslušnému orgánu a které příslušný orgán nepovažoval za vyhovující.&gt;</t>
  </si>
  <si>
    <t>Vyplňte prosím všechny příslušné údaje.  Jeden řádek pro každou připomínku. Je-li třeba zadat další místo, doplňte řádky a jednotlivě číslované body.  Není-li třeba uvést žádné relevantní poznámky, NEPOUŽIJE SE v prvním řádku.</t>
  </si>
  <si>
    <t>List = Účetnictví</t>
  </si>
  <si>
    <t>Jednotlivá zařízení</t>
  </si>
  <si>
    <t>Společnosti poskytující dálkové vytápění</t>
  </si>
  <si>
    <t>Zjištění</t>
  </si>
  <si>
    <t>List = Zásady platné v celé EU</t>
  </si>
  <si>
    <t>Spalování</t>
  </si>
  <si>
    <t xml:space="preserve">Rafinace minerálního oleje </t>
  </si>
  <si>
    <t>Výroba koksu</t>
  </si>
  <si>
    <t>Pražení nebo slinování rudy</t>
  </si>
  <si>
    <t>Výroba surového železa nebo oceli</t>
  </si>
  <si>
    <t>Výroba nebo zpracování železných kovů</t>
  </si>
  <si>
    <t>Výroba primárního hliníku</t>
  </si>
  <si>
    <t>Výroba sekundárního hliníku</t>
  </si>
  <si>
    <t>Výroba nebo zpracování neželezných kovů</t>
  </si>
  <si>
    <t>Výroba cementového slínku</t>
  </si>
  <si>
    <t>Výroba vápna nebo kalcinace dolomitu/magnezitu nebo kalcinace dolomitu/magnezitu</t>
  </si>
  <si>
    <t>Výroba skla</t>
  </si>
  <si>
    <t>Výroba keramiky</t>
  </si>
  <si>
    <t>Výroba minerální vlny</t>
  </si>
  <si>
    <t>Výroba nebo zpracování sádry nebo sádrokartonu</t>
  </si>
  <si>
    <t>Výroba buničiny</t>
  </si>
  <si>
    <t>Výroba papíru a lepenky</t>
  </si>
  <si>
    <t>Výroba sazí</t>
  </si>
  <si>
    <t>Výroba oxidu dusného</t>
  </si>
  <si>
    <t>Výroba kyseliny adipové</t>
  </si>
  <si>
    <t>Výroba glyoxalu a kyseliny glyoxylové a kyseliny glyoxylové</t>
  </si>
  <si>
    <t>Výroba čpavku</t>
  </si>
  <si>
    <t>Výroba hromadných chemikálií</t>
  </si>
  <si>
    <t>Výroba vodíku a syntézního plynu</t>
  </si>
  <si>
    <t>Výroba uhličitanu sodného a hydrogenuhličitanu sodného</t>
  </si>
  <si>
    <t>Zachycování skleníkových plynů podle směrnice 2009/31/ES</t>
  </si>
  <si>
    <t>Přeprava skleníkových plynů podle směrnice 2009/31/ES</t>
  </si>
  <si>
    <t>Skladování skleníkových plynů podle směrnice 2009/31/ES podle směrnice 2009/31/ES</t>
  </si>
  <si>
    <t>Referenční hodnota výrobku</t>
  </si>
  <si>
    <t>Referenční úroveň tepla</t>
  </si>
  <si>
    <t>Referenční úroveň paliva</t>
  </si>
  <si>
    <t>Referenční úroveň emisí z procesů</t>
  </si>
  <si>
    <t>Rafinérské produkty</t>
  </si>
  <si>
    <t>Koks</t>
  </si>
  <si>
    <t>Aglomerovaná železná ruda</t>
  </si>
  <si>
    <t>Tekuté surové železo</t>
  </si>
  <si>
    <t>Uhlíková ocel vyráběná v elektrických obloukových pecích</t>
  </si>
  <si>
    <t>Vysokolegovaná ocel EAF</t>
  </si>
  <si>
    <t>Železné odlitky</t>
  </si>
  <si>
    <t>Předem vypalovaná anoda</t>
  </si>
  <si>
    <t>(Primární) hliník</t>
  </si>
  <si>
    <t>Šedý cementový slínek</t>
  </si>
  <si>
    <t>Bílý cementový slínek</t>
  </si>
  <si>
    <t>Vápna</t>
  </si>
  <si>
    <t>Dolomitické vápno</t>
  </si>
  <si>
    <t>Slinované dolomitické vápno</t>
  </si>
  <si>
    <t>Plavené sklo</t>
  </si>
  <si>
    <t>Lahve a džbány z nebarveného skla</t>
  </si>
  <si>
    <t>Lahve a džbány z barveného skla</t>
  </si>
  <si>
    <t>Výrobky z nekonečných skleněných vláken</t>
  </si>
  <si>
    <t>Lícové cihly</t>
  </si>
  <si>
    <t>Dlažební kostky</t>
  </si>
  <si>
    <t>Střešní tašky</t>
  </si>
  <si>
    <t>Prášek sušený rozprašováním</t>
  </si>
  <si>
    <t>Minerální vlna</t>
  </si>
  <si>
    <t>Sádry</t>
  </si>
  <si>
    <t>Sušená sekundární sádra</t>
  </si>
  <si>
    <t>Sádrokartonové desky</t>
  </si>
  <si>
    <t>Sulfátová krátkovláknitá buničina</t>
  </si>
  <si>
    <t>Sulfátová dlouhovláknitá buničina</t>
  </si>
  <si>
    <t>Sulfitová buničina, termomechanická a mechanická buničina</t>
  </si>
  <si>
    <t>Buničina ze sběrového papíru</t>
  </si>
  <si>
    <t>Novinový papír</t>
  </si>
  <si>
    <t>Nenatíraný bezdřevý papír</t>
  </si>
  <si>
    <t>Bezdřevý natíraný papír</t>
  </si>
  <si>
    <t>Tkáně</t>
  </si>
  <si>
    <t>Testliner a papír na zvlněnou vrstvu</t>
  </si>
  <si>
    <t>Nenatíraný karton</t>
  </si>
  <si>
    <t>Natíraný karton</t>
  </si>
  <si>
    <t>Uhlíkové saze</t>
  </si>
  <si>
    <t>Kyselina dusičná</t>
  </si>
  <si>
    <t>Adipová kyselina</t>
  </si>
  <si>
    <t>Amoniaku</t>
  </si>
  <si>
    <t>Parní krakování</t>
  </si>
  <si>
    <t>Aromatické látky</t>
  </si>
  <si>
    <t>Styrenu</t>
  </si>
  <si>
    <t>Fenol/aceton</t>
  </si>
  <si>
    <t>Ethylenoxid/ethylenglykoly</t>
  </si>
  <si>
    <t>Monomer vinylchloridu</t>
  </si>
  <si>
    <t>Vodík</t>
  </si>
  <si>
    <t>Syntetický plyn</t>
  </si>
  <si>
    <t>Uhličitan sodný</t>
  </si>
  <si>
    <t>Dílčí zařízení pro referenční úroveň tepla, CL, jiné než CBAM</t>
  </si>
  <si>
    <t>Dílčí zařízení pro referenční úroveň tepla, jiné než CL, jiné než CBAM</t>
  </si>
  <si>
    <t>Dílčí zařízení pro referenční úroveň tepla, CBAM</t>
  </si>
  <si>
    <t>Dílčí zařízení pro dálkové vytápění</t>
  </si>
  <si>
    <t>Dílčí zařízení pro referenční úroveň paliva, CL, jiné než CBAM</t>
  </si>
  <si>
    <t>Dílčí zařízení pro referenční úroveň paliva, jiné než CL, jiné než CBAM</t>
  </si>
  <si>
    <t>Dílčí zařízení pro referenční úroveň paliva, CBAM</t>
  </si>
  <si>
    <t>Dílčí zařízení pro emise z procesů, CL, jiné než CBAM</t>
  </si>
  <si>
    <t>Dílčí zařízení pro emise z procesů, jiné než CL, jiné než CBAM</t>
  </si>
  <si>
    <t>Dílčí zařízení pro emise z procesů, CBAM</t>
  </si>
  <si>
    <t>Specifické emise</t>
  </si>
  <si>
    <t>Absolutní emise</t>
  </si>
  <si>
    <t>Dosaženo</t>
  </si>
  <si>
    <t>Nesplněno</t>
  </si>
  <si>
    <t>Nelze použít</t>
  </si>
  <si>
    <t>Ne. Podrobnosti viz příloha 1.</t>
  </si>
  <si>
    <t>Ano. Podrobnosti viz příloha 1.</t>
  </si>
  <si>
    <t>Ne. Podrobnosti viz příloha 3.</t>
  </si>
  <si>
    <t>Akreditovaný</t>
  </si>
  <si>
    <t>Certifikovaný</t>
  </si>
  <si>
    <t>Jméno provozovatele</t>
  </si>
  <si>
    <t>Název zařízení</t>
  </si>
  <si>
    <t>List = parametry členského státu</t>
  </si>
  <si>
    <t>Členské státy mohou tento list použít.</t>
  </si>
  <si>
    <t>Rozbalovací seznam pro přílohu 2; Citované referenční dokumenty:</t>
  </si>
  <si>
    <t>Provádění ověřování (1) – pro akreditované ověřovací subjekty</t>
  </si>
  <si>
    <t>Vyberte</t>
  </si>
  <si>
    <t>Zpráva o klimatické neutralitě v rámci systému EU ETS</t>
  </si>
  <si>
    <t>Pro ověřování zpráv o klimatické neutralitě provozovatele podle prováděcího nařízení 2019/1842 o změnách úrovně činnosti (ALCR)</t>
  </si>
  <si>
    <t>Před použitím souboru proveďte následující kroky:</t>
  </si>
  <si>
    <t xml:space="preserve">Článek 3b prováděcího nařízení 2019/1842, naposledy pozměněného prováděcím nařízením (EU) 2025/772 (dále jen „nařízení o ALC“), vyžaduje, aby provozovatelé zařízení, kteří předložili plán klimatické neutrality, vypracovali zprávu o klimatické neutralitě (CNR). Nařízení stanoví minimální obsah a formát CNR. Nařízení o úpravě ročních údajů o úrovni činnosti bylo v roce 2024 změněno. Konsolidované znění zprávy ALCR a změny nařízení lze stáhnout z těchto dvou odkazů: </t>
  </si>
  <si>
    <t xml:space="preserve">Ustanovení čl. 10a odst. 1 směrnice o EU ETS spolu s článkem 22b pravidel FAR stanoví, že úroveň bezplatných povolenek se sníží o 20 %, pokud jsou splněny tyto podmínky:
a) provozovatelé zařízení, jejichž úroveň emisí skleníkových plynů je vyšší než 80. percentil úrovní emisí pro příslušné referenční úrovně produktu (v letech 2016/2017), nestanovili do května 2024 plán klimatické neutrality (CNP) v souladu s čl. 10b odst. 4. 
b) provozovatelé podle písmene a) nedosáhli milníků a cílů uvedených v plánu klimatické neutrality pro období do 31. prosince 2025 a poté každé pětileté období, což potvrdil akreditovaný ověřovatel. 
c) příslušný orgán zkontroloval plán klimatické neutrality a dospěl k závěru, že obsah a formát jsou v souladu s nařízením (EU) 2023/2441.
Ustanovení čl. 10b odst. 4 uděluje dalších 30 % bezplatných povolenek zařízením dálkového vytápění v některých členských státech za předpokladu, že rovněž zřídí CNP a že objem investic odpovídající hodnotě těchto dodatečných bezplatných povolenek je investován do výrazného snížení emisí před rokem 2030. Použijí se rovněž podmínky uvedené v písmenech b) a c).
Komise přijala prováděcí nařízení (EU) 2023/2441 (dále jen „nařízení o CNP“), které stanoví minimální obsah a formát CNP. </t>
  </si>
  <si>
    <t>Článek 6 nařízení o akreditaci a ověřování stanoví cíl ověření, kterým je zajistit spolehlivost informací a údajů předkládaných ve zprávách týkajících se systému EU ETS:</t>
  </si>
  <si>
    <t>„Ověřený výkaz emisí, zpráva o dopadech jiných látek z letectví než CO2, výkaz základních údajů, výkaz údajů nového účastníka na trhu, roční výkaz úrovně činnosti nebo zpráva o klimatické neutralitě musí být pro uživatele spolehlivé. Uvedené dokumenty věrně znázorňují to, co tvrdí, že znázorňují, nebo o čem lze přiměřeně předpokládat, že znázorňují.
Postup ověření výkazu provozovatele nebo provozovatele letadel musí být účinným a spolehlivým nástrojem podporujícím postupy zajišťování kvality a kontroly kvality a poskytovat informace, na jejichž základě může provozovatel nebo provozovatel letadel jednat tak, aby při monitorování a vykazování emisí, dopadů jiných látek z letectví než CO2, údajů relevantních pro přidělování bezplatných povolenek nebo údajů relevantních pro zprávy o klimatické neutralitě zlepšil svou výkonnost, rovněž ve vztahu k milníků a cílům.“</t>
  </si>
  <si>
    <t>Provozovatel předloží zprávu o ověření příslušnému orgánu spolu se zprávou o klimatické neutralitě provozovatele.</t>
  </si>
  <si>
    <t>Toto je konečná verze šablony zprávy o ověření klimatické neutrality z února 2026.</t>
  </si>
  <si>
    <t xml:space="preserve">Všechny pokyny a šablony vypracované útvary Komise týkající se pravidel FAR a ALCR naleznete ve spodní části následující stránky: </t>
  </si>
  <si>
    <t xml:space="preserve">https://mzp.gov.cz/cz/agenda/klima-a-energetika/emisni-obchodovani </t>
  </si>
  <si>
    <t>Podpora:</t>
  </si>
  <si>
    <t>Ing. Jan Tůma, Jan.Tuma@mzp.gov.cz, 267 122 360; Mgr. Michaela Hloušková, Michaela.Hlouskova@mzp.gov.cz, 267 122 541</t>
  </si>
  <si>
    <t>Tato šablona zprávy o ověření CNR obsahuje následující listy, které jsou neoddělitelně provázané:</t>
  </si>
  <si>
    <t>Posudek (zařízení)</t>
  </si>
  <si>
    <t>Posudek (společnost poskytující dálkové vytápění)</t>
  </si>
  <si>
    <t xml:space="preserve">Modrá pole aktualizujte tak, aby byly vybrány pouze referenční dokumenty kritérií, které jsou relevantní pro vašeho ověřovatele a toto ověření. </t>
  </si>
  <si>
    <t>Pro neoddělitelné provázání této zprávy o ověření s výkazem údajů, které se skutečně ověřily, existuje několik možností.</t>
  </si>
  <si>
    <t>Pokud členský stát poskytuje portál pro elektronické předávání údajů, obvykle není třeba přijímat žádná další opatření.</t>
  </si>
  <si>
    <t>Další možností je, že ověřovatel zasílá ověřenou zprávu a zprávu o ověření příslušnému orgánu, a to nezávisle na jejich formálním podání provozovatelem, aby byl zajištěn důkaz, že po ověření nebyly změněny žádné údaje.</t>
  </si>
  <si>
    <t>Aby bylo zajištěno, že operátoři a ověřovatelé získají jistotu, pokud jde o přístup, který má být použit, měl by příslušný orgán poskytnout níže uvedené podrobné pokyny.</t>
  </si>
  <si>
    <t>Tento list je určen pouze pro podávání zpráv zařízeními INDIVIDUAL. Pro vykazování ze strany okrskových tepláren použijte list: „Opinion Statement  (DistHeat)“</t>
  </si>
  <si>
    <t>Opinion Statement  (DistHeat)</t>
  </si>
  <si>
    <t>Zpráva o ověření nezávislého přiměřeného ujištění a prohlášení o posudku:
Systém Evropské unie pro obchodování s emisemi</t>
  </si>
  <si>
    <t>PODROBNOSTI O PROVOZOVATELI</t>
  </si>
  <si>
    <t xml:space="preserve">&lt;Uveďte všechny verze plánu klimatické neutrality, které jsou relevantní pro vykazované období, včetně všech verzí, které byly schváleny těsně před vydáním zprávy o ověření a které jsou relevantní pro vykazované období.&gt;
</t>
  </si>
  <si>
    <t>OVĚŘENÍ DOSAŽENÍ MILNÍKŮ A CÍLŮ</t>
  </si>
  <si>
    <t>PODROBNOSTI ZPRÁVY</t>
  </si>
  <si>
    <t>Dílčí zařízení</t>
  </si>
  <si>
    <t>DŮLEŽITÁ POZNÁMKA: Posudek„ověřeno jako uspokojivé“ nebo „ověřeno s připomínkami“ MŮŽEBÝT UDĚLEN POUZE POKUD bylo dosaženo všech cílů a milníků pro VŠECHNA zařízení zahrnutá ve zprávě za vykazované období.</t>
  </si>
  <si>
    <t>&lt;Prosím skryjte prázdné řádky, které se nepoužívají&gt;</t>
  </si>
  <si>
    <t>Splněné milníky:</t>
  </si>
  <si>
    <t>Milník č. </t>
  </si>
  <si>
    <t>PODROBNOSTI O OVĚŘENÍ NA MÍSTĚ</t>
  </si>
  <si>
    <t>Článek 34A nařízení AVR2 – odůvodnění provedení virtuální prohlídky místa z důvodu vyšší moci a informace o tom, jak byla „prohlídka“ provedena a rizika ověření snížena:</t>
  </si>
  <si>
    <t>&lt;uveďte stručné důvody, proč byla provedena virtuální prohlídka místa, s upřesněním okolností vyšší moci, a potvrďte, že bylo provedeno odpovídající posouzení rizik;
uveďte také informace o činnostech prováděných při virtuální prohlídce místa; a opatření přijatá ke snížení rizik ověření na přijatelnou úroveň. Viz oddíl 4 KGN II.5&gt;</t>
  </si>
  <si>
    <t>&lt;pokud se virtuální prohlídka místa provádí podle článku 34a, uveďte prosím datum formálního schválení příslušným orgánem, aby se prohlídka místa z důvodu vyšší moci uskutečnila virtuálně, pokud příslušný orgán nepovolil virtuální prohlídku místa bez nutnosti individuálního schválení podle čl. 34a odst. 4 nařízení AVR&gt;</t>
  </si>
  <si>
    <t xml:space="preserve"> Datum prohlídky na místě [čl. 21 odst. 1 nařízení AVR]:</t>
  </si>
  <si>
    <t>Jméno (hlavního) auditora nebo (hlavních) auditorů systému Evropské unie pro obchodování s emisemi / technických odborníků provádějících prohlídky na místě:</t>
  </si>
  <si>
    <t>&lt;Uveďte jména hlavního auditora EU ETS, auditora EU ETS a technického odborníka zapojeného do všech prohlídek na místě&gt;</t>
  </si>
  <si>
    <t>DODRŽOVÁNÍ PRAVIDEL SYSTÉMU EVROPSKÉ UNIE PRO OBCHODOVÁNÍ S EMISEMI</t>
  </si>
  <si>
    <t>&lt;Zde jsou vyžadovány pouze stručné odpovědi (nebo křížový odkaz na konkrétní položku v příloze 1). Pokud je pro odpověď Ne zapotřebí více podrobností; podrobnosti týkající se zjištění o neopravených nesouladech nebo neshodách by měly být doplněny do příslušné části přílohy 1&gt;</t>
  </si>
  <si>
    <t>Plán klimatické neutrality v souladu s pravidly FAR a nařízením 2023/2441?</t>
  </si>
  <si>
    <t>&lt;Neoznámení změny milníků a cílů v souladu s článkem 22d pravidel FAR je nedodržením, které by mělo být uvedeno v příloze 1 tohoto VOS.  Informace o změnách, které měly být vykázány, by měly být uvedeny v příloze 3, jak je uvedeno na řádku 64 výše&gt;</t>
  </si>
  <si>
    <t>Čl. 17c písm. e): Je výpočet údajů použitých k prokázání toho, zda bylo dosaženo milníků a cílů stanovených v plánu klimatické neutrality správný?</t>
  </si>
  <si>
    <t xml:space="preserve">Čl. 17c písm. e): Údaje použité k prokázání toho, že bylo dosaženo milníků a cílů, jsou v souladu s dalšími relevantními údaji v ověřeném výkazu emisí, výkazu základních údajů a zprávou o úrovni činnosti? </t>
  </si>
  <si>
    <t>Čl. 14 písm. a) a čl. 16 odst. 2: Údaje a tok údajů byly podrobně ověřeny a zpětně až ke zdroji?</t>
  </si>
  <si>
    <t>&lt;Ověření dat bylo podle potřeby zcela dokončeno? &gt;</t>
  </si>
  <si>
    <t>Čl. 14 písm. B): Kontrolní činnosti jsou dokumentovány, implementovány, udržovány a účinné ve zmírňování nevyhnutelných rizik?</t>
  </si>
  <si>
    <t>&lt; Ověřovatel by měl zkontrolovat, zda jsou zavedeny, prováděny, udržovány a dokumentovány postupy, které provozovatelé zavedli za účelem monitorování a vykazování cílů a milníků v oblasti klimatické neutrality, a zda jsou tyto postupy vhodné ke zmírnění inherentních a kontrolních rizik&gt;</t>
  </si>
  <si>
    <t>Jsou splněny pokyny příslušného orgánu k nařízení k ALC, FAR a plánům klimatické neutrality (jsou-li relevantní)?</t>
  </si>
  <si>
    <t>DODRŽOVÁNÍ ZÁSAD MONITOROVÁNÍ A VYKAZOVÁNÍ PODLE SYSTÉMU EU ETS</t>
  </si>
  <si>
    <t>Provedli jsme ověření údajů použitých k prokázání toho, zda bylo dosaženo milníků a cílů, jak uvedl výše uvedený provozovatel ve své zprávě, ke které je odkazováno výše.  Na základě provedené ověřovací práce (viz příloha 2) jsou tyto údaje uvedeny řádně. 
Potvrzujeme rovněž, že milníky a cíle uvedené v plánu klimatické neutrality a ve zprávě o klimatické neutralitě jsou konzistentní a že jich bylo ve vykazovaném období dosaženo.</t>
  </si>
  <si>
    <t xml:space="preserve">POSUDEK – ověřeno s komentáři: </t>
  </si>
  <si>
    <t>Provedli jsme ověření údajů použitých k prokázání toho, zda bylo dosaženo milníků a cílů, jak uvedl výše uvedený provozovatel ve své zprávě, ke které je odkazováno výše. Na základě provedené ověřovací práce (viz příloha 2) jsou tyto údaje s výjimkou níže uvedených bodů uvedeny řádně.
Potvrzujeme rovněž, že milníky a cíle uvedené v plánu klimatické neutrality a ve zprávě o klimatické neutralitě jsou konzistentní a že jich bylo ve vykazovaném období dosaženo.</t>
  </si>
  <si>
    <r>
      <t xml:space="preserve">POZNÁMKA – jedná se v podstatě o varující upozornění, na která chce ověřovatel upozornit uživatele zprávy – včetně například indikace nepodstatných nesprávností, nesouladu a neshod v okamžiku potvrzení posudku k ověření (ale které nebrání ověřovateli v přiměřené jistotě, že údaje neobsahují významné nesprávnosti), </t>
    </r>
    <r>
      <rPr>
        <i/>
        <u/>
        <sz val="10"/>
        <color indexed="18"/>
        <rFont val="Arial"/>
        <family val="2"/>
      </rPr>
      <t>tj. pouze shrnutí všech hlavních bodů</t>
    </r>
    <r>
      <rPr>
        <i/>
        <sz val="10"/>
        <color indexed="18"/>
        <rFont val="Arial"/>
        <family val="2"/>
      </rPr>
      <t xml:space="preserve">, pokud si ověřovatel přeje konkrétně upozornit uživatele; veškeré podrobnosti o všech neopravených nezávažných nesprávnostech, neshodách, nesouladech a doporučeních ke zlepšení by měly být uvedeny ve zjištěních v příloze 1. </t>
    </r>
  </si>
  <si>
    <t>&lt;vložte komentáře ve vztahu k jakýmkoli výjimkám, které byly zaznamenány a které by mohly / mohou ovlivnit ověření a posudek. Každý komentář očíslujte zvlášť; všechny nepoužívané řádky odstraňte&gt;</t>
  </si>
  <si>
    <t>Provedli jsme ověření údajů použitých k prokázání toho, zda bylo dosaženo milníků a cílů,  jak uvedl výše uvedený provozovatel ve své zprávě, ke které je odkazováno výše.  Na základě provedených ověřovacích prací (viz příloha 2) NELZE ověřit, že tyto údaje neobsahují závažné nesprávnosti z níže uvedených důvodů; a/nebo 
jednoho nebo více milníků nebo cílů uvedených v plánu klimatické neutrality a ve zprávě o klimatické neutralitě za vykazované období NENÍ dosaženo.</t>
  </si>
  <si>
    <t xml:space="preserve">&lt;NEBO použijte tento text posudku:
1) pokud není možné ověřit údaje kvůli významné (závažné) nesprávnosti, omezení rozsahu nebo neshodám, které jednotlivě nebo v kombinaci s jinými neshodami neposkytují dostatečnou jasnost a brání ověřovateli uvést s přiměřenou jistotou, že údaje neobsahují závažné nesprávnosti. (Ty by měly být konkrétně označeny jako významné položky v příloze 1, spolu s nezávažnými obavami, které zůstávají v okamžiku konečného ověření) ; NEBO 
2) milníků a cílů uvedených v plánu klimatické neutrality a ve zprávě o klimatické neutralitě NEBYLO DOSAŽENO. 
</t>
  </si>
  <si>
    <t>• neopravená závažná nesprávnost (jednotlivá nebo souhrnná).</t>
  </si>
  <si>
    <t>&lt;vyberte příslušné důvody z poskytnutého seznamu a odstraňte všechny, které nejsou relevantní; nebo, podle okolností, přidejte na prázdný řádek (řádky) jiný důvod&gt;</t>
  </si>
  <si>
    <t>• neopravená závažná neshoda (jednotlivá nebo souhrnná), což znamená, že nebylo dostatečně jasné, aby bylo možné dospět k závěru s přiměřenou jistotou.</t>
  </si>
  <si>
    <t>• zásadní nesoulad s pravidly FAR nebo nařízením ALCR, což znamená, že nebyla dostatečná jasnost, abychom dospěli k závěru s přiměřenou jistotou.</t>
  </si>
  <si>
    <t>• rozsah ověření je příliš omezený z důvodu:</t>
  </si>
  <si>
    <t>- opomenutí nebo omezení údajů nebo informací zpřístupněných k ověření, takže nebylo možné získat dostatečné důkazy pro posouzení zprávy na přiměřenou míru jistoty nebo pro provedení ověření</t>
  </si>
  <si>
    <t>- metodický plán pro monitorování neposkytuje dostatečný rozsah ani jasnost, aby bylo možné dospět k závěru o ověření</t>
  </si>
  <si>
    <t>- plán klimatické neutrality nebyl zkontrolován nebo je považován za nevyhovující</t>
  </si>
  <si>
    <t>Auditoři systému EU ETS:</t>
  </si>
  <si>
    <t>&lt;Zadejte název vnitrostátního akreditačního orgánu, např. ČIA, pokud je ověřovatel akreditován; vložte název certifikačního vnitrostátního orgánu, pokud je ověřovatel certifikován podle čl. 54 odst. 2 nařízení AVR2.&gt;</t>
  </si>
  <si>
    <t xml:space="preserve">Číslo akreditace / certifikace: </t>
  </si>
  <si>
    <t>&lt;Vydáno výše uvedeným akreditačním orgánem / certifikačním vnitrostátním orgánem&gt;</t>
  </si>
  <si>
    <t>Tento list je určen pouze pro použití při podávání zpráv společnostmi poskytujícími dálkové vytápění ve čtyřech konkrétních členských státech: Bulharsko, Česko, Lotyšsko nebo Polsko. Pro vykazování za jednotlivá zařízení (včetně jednotlivých zařízení dálkového vytápění) použijte list: „Opinion Statement  (inst)“</t>
  </si>
  <si>
    <t>Adresa společnosti pro dálkové vytápění</t>
  </si>
  <si>
    <t>Místa provozovatele/všech zařízení byla během ověřování zprávy o klimatické neutralitě fyzicky navštívena:</t>
  </si>
  <si>
    <t>Místo provozovatele / zařízení bylo během ověřování zprávy o klimatické neutralitě fyzicky navštíveno:</t>
  </si>
  <si>
    <t>&lt;Uveďte, zda se to týká jednotlivých uvedených zařízení, nebo všech. Jsou-li zjištěny nesrovnalosti, musí být uvedeny v příloze 1.
Neoznámení změny milníků a cílů v souladu s článkem 22d pravidel FAR je nedodržením, které by mělo být uvedeno v příloze 1 tohoto VOS.  Informace o změnách, které měly být vykázány, by měly být uvedeny v příloze 3, jak je uvedeno na řádku 64 výše&gt;</t>
  </si>
  <si>
    <t>Provedli jsme ověření údajů použitých k prokázání toho, zda bylo dosaženo milníků a cílů, jak uvedla výše uvedená společnost poskytující dálkové vytápění ve své zprávě, ke které je odkazováno výše. Na základě provedené ověřovací práce (viz příloha 2) jsou tyto údaje s výjimkou níže uvedených bodů uvedeny řádně.
Potvrzujeme rovněž, že milníky a cíle uvedené v plánu klimatické neutrality a ve zprávě o klimatické neutralitě jsou konzistentní a že jich bylo ve vykazovaném období dosaženo.</t>
  </si>
  <si>
    <t>Provedli jsme ověření údajů použitých k prokázání toho, zda bylo dosaženo milníků a cílů,  jak uvedla výše uvedená společnost poskytující dálkové vytápění ve své zprávě, ke které je odkazováno výše.  Na základě provedených ověřovacích prací (viz příloha 2) NELZE ověřit, že tyto údaje neobsahují závažné nesprávnosti z níže uvedených důvodů; a/nebo 
jednoho nebo více milníků nebo cílů uvedených v plánu klimatické neutrality a ve zprávě o klimatické neutralitě za vykazované období NENÍ dosaženo.</t>
  </si>
  <si>
    <t xml:space="preserve">Tyto údaje by měly být automaticky získány ze záznamu v listu „Opinion Statement“ </t>
  </si>
  <si>
    <t xml:space="preserve">Příloha 1A – Nesprávnosti, neshody, nesoulady a doporučená zlepšení </t>
  </si>
  <si>
    <t>Ve sloupci „Závažné?“ vyberte „Ano“ nebo „Ne“.</t>
  </si>
  <si>
    <t>Vložte příslušný popis, jeden řádek za každý bod neopravené nesprávnosti.  Pokud je zapotřebí více místa, přidejte řádky a jednotlivé body číslujte.  Pokud neexistují ŽÁDNÉ neopravené nesprávnosti, uveďte v prvním řádku NEVZTAHUJE SE.</t>
  </si>
  <si>
    <t>&lt;Uveďte podrobnosti nesprávnosti, včetně povahy, velikosti a prvku zprávy, kterého se týká; a případně proč to má podstatný účinek. Je třeba jasně uvést, zda je nesprávnost nadhodnocena (např. vyšší, než by měla být) nebo podhodnocena (nižší, než by měla být). Další informace o tom, jak klasifikovat a hlásit nepřesnosti, naleznete v pokynech útvarů Evropské komise.&gt;</t>
  </si>
  <si>
    <t>Neopravené případy nesouladu s pravidly nařízení ALC, providly FAR nebo nařízením 2023/2441, které byly zjištěny během ověřování</t>
  </si>
  <si>
    <t>&lt;Vyplňte všechny příslušné údaje. Jeden řádek za každý bod nesouladu.  Pokud je zapotřebí více místa, přidejte řádky a jednotlivé body číslujte. Pokud neexistují ŽÁDNÉ nesoulady, uveďte v prvním řádku NEVZTAHUJE SE.&gt;</t>
  </si>
  <si>
    <t>&lt;Uveďte podrobnosti o nesouladu, včetně povahy a rozsahu nesouladu, a ke kterému článku nařízení ALCR, pravidel FAR nebo nařízení 2023/2441se vztahuje. Další informace o tom, jak klasifikovat a hlásit nesoulad, naleznete v pokynech útvarů Evropské komise.&gt;</t>
  </si>
  <si>
    <t>Neopravené neshody s plánem klimatické neutrality</t>
  </si>
  <si>
    <t xml:space="preserve">vč. nesrovnalostí mezi plánem a skutečnými zdroji, zdrojovými toky a hranicemi atd. zjištěných při ověřování </t>
  </si>
  <si>
    <t>&lt;Vyplňte všechny příslušné údaje. Jeden řádek za každý bod nesouladu.  Pokud je zapotřebí více místa, přidejte řádky a jednotlivé body číslujte. Pokud neexistují ŽÁDNÉ neshody, uveďte v prvním řádku NEVZTAHUJE SE.&gt;</t>
  </si>
  <si>
    <t>&lt;Vyplňte všechny příslušné údaje. Jedna buňka na bod zlepšení. Pokud je zapotřebí více místa, přidejte řádky a jednotlivé body číslujte. Pokud neexistují ŽÁDNÉ body vylepšení, uveďte v prvním řádku NEVZTAHUJE SE. Další informace o tom, jak klasifikovat a vykazovat doporučení ke zlepšení, najdete v pokynech útvarů Evropské komise.&gt;</t>
  </si>
  <si>
    <t>Zjištění z předchozího období nebo vylepšení, která NEBYLA vyřešena.  
Jakákoli zjištění nebo vylepšení nahlášená ve zprávě o ověření pro výkaz údajů o předchozím období přidělování, která byla vyřešena, zde nemusí být uvedena.</t>
  </si>
  <si>
    <t>Vyplňte všechny příslušné údaje. Jedna buňka na nevyřešené zjištění předchozího období (zahrnuje jak předchozí BDR, tak předchozí ALCR).  Pokud je zapotřebí více místa, přidejte řádky a jednotlivé body číslujte.  Pokud neexistují ŽÁDNÁ nevyřešená zjištění, uveďte v prvním řádku NEVZTAHUJE SE.</t>
  </si>
  <si>
    <t>Příloha 1B – Metodiky doplnění chybějících údajů</t>
  </si>
  <si>
    <t>Vyskytly se chybějící údajepoužité k prokázání toho, že bylo dosaženo milníků a cílů?</t>
  </si>
  <si>
    <t>&lt;Metoda chybějících údajů podle čl. 18 odst. 4 nařízení AVR&gt;</t>
  </si>
  <si>
    <t>Neměňte tvar slov v tomto listu, pokud k tomu nejste vyzváni</t>
  </si>
  <si>
    <t>Ověřit  s přiměřenou úrovní jistoty údaje provozovatele použité k prokázání toho, že bylo dosaženo milníků a cílů, jak je uvedeno ve zprávě, na kterou odkazuje prohlášení o ověření v rámci systému EU pro obchodování s emisemi; a potvrdit, že bylo dosaženo milníků a cílů uvedených v plánu klimatické neutrality.</t>
  </si>
  <si>
    <t>Odpovědnosti:</t>
  </si>
  <si>
    <t>• kontrolu souladu plánu klimatické neutrality s nařízeními 2019/331 a 2023/2441</t>
  </si>
  <si>
    <t>Ověřovatel (jak je uveden v přiložené zprávě o ověření a posudku (VOS)) odpovídá – v souladu s nařízením 2018/2067 o akreditaci a ověřování (jak je uvedeno níže v rámci provádění ověřování) a svou smlouvou o ověření, jak je uvedeno ve VOS – za provedení ověření uvedené zprávy provozovatele ve veřejném zájmu a nezávisle na provozovateli a příslušných orgánech odpovědných za provádění směrnice 2003/87/ES a nařízení: 2019/1842 (ALCR) a 2019/331 (FAR).</t>
  </si>
  <si>
    <t>Je odpovědnostíověřovatele, aby vypracoval nezávislý posudek založený na posouzení informací podporujících údaje uvedené ve zprávě, jak jsou uvedeny ve VOS, a aby tento posudek předložil provozovateli.  Ověřovatel musí rovněž uvést, zda podle jeho posudku:</t>
  </si>
  <si>
    <t xml:space="preserve">• provozovatel nedodržuje pravidla nařízení ALC, nařízení (EU) 2023/2441 a případně pravidla FAR, a to i v případě, že plán klimatické neutrality je zkontrolován příslušným orgánem a je považován za vyhovující; nebo                                                                                                                                                            </t>
  </si>
  <si>
    <t>Poznámka – název zařízení bude automaticky stažen, jakmile bude uveden v posudku</t>
  </si>
  <si>
    <t>Formální posudek k jednotlivému stacionárnímu zařízení, které předkládá zprávu o klimatické neutralitě, podepsané osobou oprávněnou ověřovatelem</t>
  </si>
  <si>
    <t>Formální posudek ke kombinované zprávě o klimatické neutralitě předložené společností pro skupinu stacionárních zařízení, která jsou součástí soustavy dálkového vytápění, které musí podepsat osoba oprávněná ověřovatelem</t>
  </si>
  <si>
    <t>Tento list poskytuje souvislosti a další informace důležité pro posudek, jako jsou kritéria, která kontrolují proces ověřování (pravidla pro akreditaci/certifikaci atd.), a kritéria, podle nichž se ověřování provádí (pravidla EU ETS atd.).</t>
  </si>
  <si>
    <t>Další pokyny, návody nebo poznámky jsou v příslušných případech uvedeny vpravo od buněk. Přečtěte si je PŘED vyplněním vzoru. Formát stránky byl nastaven tak, aby vytiskl pouze příslušné oddíly posudku a příloh, a nikoli sloupec s pokyny.</t>
  </si>
  <si>
    <t>Příslušné orgány mohou rovněž požadovat, aby ověřovatel zkopíroval listy „Opinion statement“ a přílohy 1 až 3 do výkazu údajů provozovatele, nebo aby stanovil jiné prostředky pro zajištění neporušenosti údajů, jako je kopírování příslušných údajů z výkazu údajů do zprávy o ověření.</t>
  </si>
  <si>
    <t xml:space="preserve">Řádky bloků posudku, které NENÍ možné použít pro toto ověření, musí být skryty pomocí značky „-“ na levém okraji listu. Při předložení zprávy o ověření příslušnému orgánu musí být uvedeno pouze platné prohlášení pro toto ověření.
</t>
  </si>
  <si>
    <t>&lt;Použijte tento text posudku, NENÍ–li zde žádný problém a neexistují žádné konkrétní komentáře týkající se věcí, které by mohly ovlivnit kvalitu údajů nebo interpretaci posudku uživatelem. Tento posudek lze zvolit, pouze pokud nenastanou neopravené nesprávnosti, neshody a nesoulady.&gt;</t>
  </si>
  <si>
    <r>
      <t xml:space="preserve">POZNÁMKA – pro ověřený posudek je přijatelná pouze </t>
    </r>
    <r>
      <rPr>
        <b/>
        <i/>
        <u/>
        <sz val="10"/>
        <color indexed="18"/>
        <rFont val="Arial"/>
        <family val="2"/>
      </rPr>
      <t>pozitivní</t>
    </r>
    <r>
      <rPr>
        <b/>
        <i/>
        <sz val="10"/>
        <color indexed="18"/>
        <rFont val="Arial"/>
        <family val="2"/>
      </rPr>
      <t xml:space="preserve"> forma slov – NEMĚNTE FORMU SLOV V TEXTECH POSUDKŮ – PŘIDEJTE PODROBNOST, KDE JE POŽADOVÁNA</t>
    </r>
  </si>
  <si>
    <t xml:space="preserve">&lt;NEBO použijte tento text posudku, pokud je posudek kvalifikován s komentáři pro uživatele posudku.  Uveďte stručné podrobnosti o všech výjimkách, které by mohly mít vliv na údaje, a proto upřesňují posudek. 
</t>
  </si>
  <si>
    <r>
      <t xml:space="preserve">‌POZNÁMKA – pro ověřený posudek je přijatelná pouze </t>
    </r>
    <r>
      <rPr>
        <i/>
        <u/>
        <sz val="10"/>
        <color rgb="FF000080"/>
        <rFont val="Arial"/>
        <family val="2"/>
        <charset val="238"/>
      </rPr>
      <t>pozitivní</t>
    </r>
    <r>
      <rPr>
        <b/>
        <i/>
        <sz val="10"/>
        <color indexed="18"/>
        <rFont val="Arial"/>
        <family val="2"/>
      </rPr>
      <t xml:space="preserve"> </t>
    </r>
    <r>
      <rPr>
        <i/>
        <sz val="10"/>
        <color rgb="FF000080"/>
        <rFont val="Arial"/>
        <family val="2"/>
        <charset val="238"/>
      </rPr>
      <t>forma slov – NEMĚNTE FORMU SLOV V TEXTECH POSUDKŮ – PŘIDÁVEJTE PODROBNOSTI NEBO PŘIDÁVEJTE KOMENTÁŘE, KDE JSOU POŽADOVÁNY; lze odstranit nadbytečné řádky ze sekce komentářů</t>
    </r>
  </si>
  <si>
    <t>Komentáře, které upřesňují posudek:</t>
  </si>
  <si>
    <t>DŮLEŽITÁ POZNÁMKA: Tím, že vyjádříte názor a podepíšete se zde, potvrzujete s přiměřenou jistotou přesnost údajů (v rámci 5% použitelného prahu významnosti) a stav dodržování VŠECH pravidel a zásad.  Následné zjištěné chyby, které by mohly zneplatnit výše uvedený posudek, by mohly vést k právní a finanční odpovědnosti ověřovatele / ověřující organizace.</t>
  </si>
  <si>
    <t>&lt;Vložit datum vydání posudku&gt; – Upozorňujeme, že pokud je posudek aktualizován, musí se toto datum změnit</t>
  </si>
  <si>
    <t>Provedli jsme zkoušku s ohledem na níže uvedené referenční dokumenty o kritériích ověření. To zahrnovalo zkoumání, na základě naší analýzy rizik a následného plánu ověřování, důkazů, které nám poskytly přiměřenou jistotu, že vykázaná množství a přiznání týkající se údajů byly řádně připraveny v souladu s nařízeními a zásadami systému EU pro obchodování s emisemi, jak je uvedeno v níže uvedených referenčních dokumentech kritérií systému EU ETS a plánu klimatické neutrality provozovatele.  To rovněž zahrnovalo posouzení případných odhadů a úsudků učiněných provozovatelem při přípravě údajů a zvážení celkové přiměřenosti prezentace údajů ve zprávě, na kterou se odkazuje ve VOS, a jejího potenciálu pro závažné nesprávnosti.</t>
  </si>
  <si>
    <t>Úroveň kvantitativní významnosti je stanovena na 5 % následujících údajů jednotlivě:</t>
  </si>
  <si>
    <t>&lt;Uveďte jakékoli další příslušné podrobnosti nebo kritéria týkající se provedené práce nebo základu posudku. Cílem tohoto řádku je umožnit ověřovateli přidat jakékoli podrobnosti, které považuje za užitečné pro uživatele stanoviska při pochopení hloubky a rozsahu prováděné práce atd.&gt;</t>
  </si>
  <si>
    <t>Vyčíslení emisí skleníkových plynů podléhá neodmyslitelné nejistotě kvůli navržené schopnosti měřicích přístrojů a metodik testování a neúplným vědeckým poznatkům použitým při stanovení faktorů výpočtu a potenciálů globálního oteplování</t>
  </si>
  <si>
    <t>&lt;Vyberte soubor kritérií, která jsou vhodná pro akreditaci / certifikaci drženou ověřovatelem (odstraňte nerelevantní sady).&gt; Očekává se, že pro většinu ověřovacích orgánů bude vyžadována pouze sada (1).
Některé dokumenty mohou být aktualizovány a revidovány, takže je třeba zkontrolovat, zda je citována správná verze</t>
  </si>
  <si>
    <t>1) Prováděcí nařízení Komise (EU) č. 2018/2067 o ověřování údajů a akreditaci ověřovatelů podle směrnice 2003/87 / ES ve znění prováděcího nařízení Komise (EU) č. 2020/2084</t>
  </si>
  <si>
    <t>2) EN ISO 14065 – Požadavky na orgány validující nebo ověřující skleníkové plyny pro použití v akreditaci nebo jiných formách uznávání</t>
  </si>
  <si>
    <t>3) Specifikace EN ISO 14064-3: 2019 s návodem na ověřování a validaci prohlášení o skleníkových plynech</t>
  </si>
  <si>
    <t>4) Povinný dokument AF MD 6: 2014 Mezinárodního akreditačního fóra (IAF) k použití normy ISO 14065: 2013 (vydání 2, březen 2014)</t>
  </si>
  <si>
    <t>5) Pokyny vypracované útvary Evropské komise pro ověřování a akreditaci ve vztahu k nařízení ALCR a pravidlům FAR</t>
  </si>
  <si>
    <t xml:space="preserve">6) Dokument EA-6/03 Evropské organizace pro spolupráci v oblasti akreditace podle směrnice systému EU ETS </t>
  </si>
  <si>
    <t>Provádění ověření (2) – Další kritéria pro akreditované ověřovatele, kteří jsou rovněž poskytovateli finančního pojištění</t>
  </si>
  <si>
    <t>Tato sada by měla být vybrána, pouze pokud je ověřovatel finanční účetní subjekt, který podléhá pravidlům a standardům stanoveným Radou pro mezinárodní auditorské a ověřovací standardy a přidruženými orgány
Na tyto standardy se akreditace nevztahuje. Akreditační orgány nebudou kontrolovat dodržování těchto standardů.</t>
  </si>
  <si>
    <t>7) Mezinárodní standard pro ověřovací zakázky 3000: Ověřovací zakázky jiné než audity nebo prověrky historických informací vydané Radou pro mezinárodní auditorské a ověřovací standardy.</t>
  </si>
  <si>
    <t>Provádění ověření (3) – Kritéria pro ověřovatele certifikované podle čl. 55 odst. 2 nařízení AVR</t>
  </si>
  <si>
    <t>Tato sada by měla být vybrána, pouze pokud je ověřovatelem certifikovaná fyzická osoba, jak je uvedeno v čl. 54 odst. 2 A nařízení VR2.</t>
  </si>
  <si>
    <t>2) Pokyny EU týkající se certifikovaných ověřovatelů vypracované útvary Evropské komise</t>
  </si>
  <si>
    <t>Tuto sadu by měli vybrat všichni ověřovatelé.
Poznámka – zkontrolujte, zda je seznam platný pro členský stát, ve kterém se vydává stanovisko, protože některé pokyny pro členské státy mohou být použitelné pouze v jednotlivých členských státech.
Musí být zahrnuta přinejmenším příslušná nařízení EU a pokyny ES</t>
  </si>
  <si>
    <t>A) Nařízení ES č. 2019/1842 o úpravě bezplatného přidělování emisních povolenek v důsledku změn úrovně činnosti (ALCR)</t>
  </si>
  <si>
    <t>B) Nařízení ES EU č. 2019/331 o harmonizovaném bezplatném přidělování emisních povolenek podle článku 10a směrnice 2003/87/ES (FAR)</t>
  </si>
  <si>
    <t>C) Nařízení Komise (EU) 2023/2441 o obsahu a formátu plánu klimatické neutrality</t>
  </si>
  <si>
    <t>D) Pokyny EU vypracované útvary Evropské komise na podporu harmonizovaného výkladu nařízení ALCR a pravidel FAR</t>
  </si>
  <si>
    <t>E) Pokyny EU vypracované útvary Evropské komise na podporu harmonizovaného výkladu nařízení (EU) č. 2018/2067 o ověřování údajů a akreditaci ověřovatelů podle směrnice 2003/87/ES ve znění prováděcího nařízení Komise (EU) č. 2020/2084</t>
  </si>
  <si>
    <t>Příloha 3 – Souhrn změn, které byly zjištěny, a nebyly oznámeny příslušnému orgánu</t>
  </si>
  <si>
    <t>&lt;Nejsou&gt;</t>
  </si>
  <si>
    <t>7) &lt;Specifické národní pokyny1&gt;</t>
  </si>
  <si>
    <t>8) &lt;Specifické národní pokyny2&gt;</t>
  </si>
  <si>
    <t>3) &lt;Specifické národní pokyny1&gt;</t>
  </si>
  <si>
    <t>4) &lt;Specifické národní pokyny2&gt;</t>
  </si>
  <si>
    <t>E) &lt;Specifické národní pokyny2&gt;</t>
  </si>
  <si>
    <t xml:space="preserve">POSUDEK – ověřeno jako uspokojivé: </t>
  </si>
  <si>
    <t xml:space="preserve">POSUDEK – neověřeno: </t>
  </si>
  <si>
    <t>Počet dní na místě: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</si>
</sst>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1" x14ac:knownFonts="1">
    <font>
      <sz val="10"/>
      <name val="Arial"/>
    </font>
    <font>
      <sz val="11"/>
      <color indexed="8"/>
      <name val="Calibri"/>
      <family val="2"/>
    </font>
    <font>
      <b/>
      <sz val="10"/>
      <name val="Arial"/>
      <family val="2"/>
    </font>
    <font>
      <i/>
      <sz val="10"/>
      <name val="Arial"/>
      <family val="2"/>
    </font>
    <font>
      <b/>
      <i/>
      <sz val="10"/>
      <name val="Arial"/>
      <family val="2"/>
    </font>
    <font>
      <sz val="10"/>
      <name val="Arial"/>
      <family val="2"/>
    </font>
    <font>
      <b/>
      <sz val="10"/>
      <color indexed="10"/>
      <name val="Arial"/>
      <family val="2"/>
    </font>
    <font>
      <sz val="8"/>
      <name val="Arial"/>
      <family val="2"/>
    </font>
    <font>
      <b/>
      <u/>
      <sz val="10"/>
      <name val="Arial"/>
      <family val="2"/>
    </font>
    <font>
      <sz val="8"/>
      <color indexed="81"/>
      <name val="Tahoma"/>
      <family val="2"/>
    </font>
    <font>
      <b/>
      <sz val="8"/>
      <color indexed="81"/>
      <name val="Tahoma"/>
      <family val="2"/>
    </font>
    <font>
      <sz val="9"/>
      <name val="Arial"/>
      <family val="2"/>
    </font>
    <font>
      <sz val="10"/>
      <color indexed="10"/>
      <name val="Arial"/>
      <family val="2"/>
    </font>
    <font>
      <sz val="10"/>
      <color indexed="10"/>
      <name val="Arial"/>
      <family val="2"/>
    </font>
    <font>
      <b/>
      <sz val="10"/>
      <color indexed="29"/>
      <name val="Arial"/>
      <family val="2"/>
    </font>
    <font>
      <sz val="10"/>
      <color indexed="29"/>
      <name val="Arial"/>
      <family val="2"/>
    </font>
    <font>
      <b/>
      <sz val="10"/>
      <color indexed="60"/>
      <name val="Arial"/>
      <family val="2"/>
    </font>
    <font>
      <i/>
      <sz val="10"/>
      <color indexed="60"/>
      <name val="Arial"/>
      <family val="2"/>
    </font>
    <font>
      <sz val="8"/>
      <name val="Arial"/>
      <family val="2"/>
    </font>
    <font>
      <b/>
      <u/>
      <sz val="12"/>
      <name val="Arial"/>
      <family val="2"/>
    </font>
    <font>
      <sz val="10"/>
      <name val="Arial"/>
      <family val="2"/>
    </font>
    <font>
      <i/>
      <sz val="9"/>
      <name val="Arial"/>
      <family val="2"/>
    </font>
    <font>
      <b/>
      <sz val="10"/>
      <color indexed="18"/>
      <name val="Arial"/>
      <family val="2"/>
    </font>
    <font>
      <sz val="10"/>
      <color indexed="18"/>
      <name val="Arial"/>
      <family val="2"/>
    </font>
    <font>
      <i/>
      <sz val="10"/>
      <color indexed="18"/>
      <name val="Arial"/>
      <family val="2"/>
    </font>
    <font>
      <b/>
      <sz val="10"/>
      <color indexed="62"/>
      <name val="Arial"/>
      <family val="2"/>
    </font>
    <font>
      <i/>
      <sz val="10"/>
      <color indexed="62"/>
      <name val="Arial"/>
      <family val="2"/>
    </font>
    <font>
      <b/>
      <sz val="12"/>
      <name val="Arial"/>
      <family val="2"/>
    </font>
    <font>
      <i/>
      <sz val="10"/>
      <color indexed="18"/>
      <name val="Arial"/>
      <family val="2"/>
    </font>
    <font>
      <sz val="10"/>
      <color indexed="18"/>
      <name val="Arial"/>
      <family val="2"/>
    </font>
    <font>
      <b/>
      <sz val="10"/>
      <color indexed="18"/>
      <name val="Arial"/>
      <family val="2"/>
    </font>
    <font>
      <b/>
      <sz val="11"/>
      <name val="Arial"/>
      <family val="2"/>
    </font>
    <font>
      <b/>
      <u/>
      <sz val="11"/>
      <name val="Arial"/>
      <family val="2"/>
    </font>
    <font>
      <u/>
      <sz val="10"/>
      <color indexed="12"/>
      <name val="Arial"/>
      <family val="2"/>
    </font>
    <font>
      <sz val="10"/>
      <name val="Arial"/>
      <family val="2"/>
    </font>
    <font>
      <sz val="8"/>
      <name val="Arial"/>
      <family val="2"/>
    </font>
    <font>
      <b/>
      <sz val="11"/>
      <color indexed="8"/>
      <name val="Calibri"/>
      <family val="2"/>
    </font>
    <font>
      <b/>
      <sz val="18"/>
      <name val="Arial"/>
      <family val="2"/>
    </font>
    <font>
      <b/>
      <sz val="10"/>
      <color indexed="9"/>
      <name val="Arial"/>
      <family val="2"/>
    </font>
    <font>
      <b/>
      <sz val="20"/>
      <name val="Arial"/>
      <family val="2"/>
    </font>
    <font>
      <b/>
      <i/>
      <sz val="10"/>
      <color indexed="18"/>
      <name val="Arial"/>
      <family val="2"/>
    </font>
    <font>
      <sz val="12"/>
      <name val="Arial"/>
      <family val="2"/>
    </font>
    <font>
      <u/>
      <sz val="12.5"/>
      <color theme="10"/>
      <name val="Arial"/>
      <family val="2"/>
    </font>
    <font>
      <u/>
      <sz val="10"/>
      <color theme="10"/>
      <name val="Arial"/>
      <family val="2"/>
    </font>
    <font>
      <b/>
      <sz val="10"/>
      <color rgb="FFFF0000"/>
      <name val="Arial"/>
      <family val="2"/>
    </font>
    <font>
      <i/>
      <sz val="10"/>
      <color rgb="FF1B22A5"/>
      <name val="Arial"/>
      <family val="2"/>
    </font>
    <font>
      <sz val="10"/>
      <color rgb="FFFF0000"/>
      <name val="Arial"/>
      <family val="2"/>
    </font>
    <font>
      <b/>
      <i/>
      <sz val="10"/>
      <color rgb="FFFF0000"/>
      <name val="Arial"/>
      <family val="2"/>
    </font>
    <font>
      <b/>
      <sz val="8"/>
      <color rgb="FFFF0000"/>
      <name val="Arial"/>
      <family val="2"/>
    </font>
    <font>
      <i/>
      <sz val="10"/>
      <color rgb="FF000080"/>
      <name val="Arial"/>
      <family val="2"/>
    </font>
    <font>
      <b/>
      <sz val="16"/>
      <color rgb="FFFF0000"/>
      <name val="Arial"/>
      <family val="2"/>
    </font>
    <font>
      <i/>
      <u/>
      <sz val="10"/>
      <color indexed="18"/>
      <name val="Arial"/>
      <family val="2"/>
    </font>
    <font>
      <b/>
      <i/>
      <u/>
      <sz val="10"/>
      <color indexed="10"/>
      <name val="Arial"/>
      <family val="2"/>
    </font>
    <font>
      <b/>
      <i/>
      <sz val="8"/>
      <color indexed="18"/>
      <name val="Arial"/>
      <family val="2"/>
    </font>
    <font>
      <b/>
      <i/>
      <sz val="10"/>
      <color indexed="10"/>
      <name val="Arial"/>
      <family val="2"/>
    </font>
    <font>
      <sz val="10"/>
      <color rgb="FF000080"/>
      <name val="Arial"/>
      <family val="2"/>
    </font>
    <font>
      <b/>
      <u/>
      <sz val="10"/>
      <color theme="10"/>
      <name val="Arial"/>
      <family val="2"/>
    </font>
    <font>
      <i/>
      <sz val="10"/>
      <color rgb="FFFF0000"/>
      <name val="Arial"/>
      <family val="2"/>
    </font>
    <font>
      <sz val="10"/>
      <color theme="1"/>
      <name val="Arial"/>
      <family val="2"/>
    </font>
    <font>
      <u/>
      <sz val="10"/>
      <name val="Arial"/>
      <family val="2"/>
    </font>
    <font>
      <sz val="10"/>
      <color indexed="62"/>
      <name val="Arial"/>
      <family val="2"/>
    </font>
    <font>
      <b/>
      <sz val="10"/>
      <color indexed="8"/>
      <name val="Calibri"/>
      <family val="2"/>
    </font>
    <font>
      <i/>
      <sz val="10"/>
      <color theme="3"/>
      <name val="Arial"/>
      <family val="2"/>
    </font>
    <font>
      <sz val="10"/>
      <color indexed="8"/>
      <name val="Calibri"/>
      <family val="2"/>
    </font>
    <font>
      <i/>
      <sz val="10"/>
      <color indexed="8"/>
      <name val="Calibri"/>
      <family val="2"/>
    </font>
    <font>
      <sz val="11"/>
      <name val="Arial"/>
      <family val="2"/>
    </font>
    <font>
      <b/>
      <u/>
      <sz val="10"/>
      <color rgb="FFFF0000"/>
      <name val="Arial"/>
      <family val="2"/>
    </font>
    <font>
      <b/>
      <sz val="12"/>
      <color indexed="8"/>
      <name val="Calibri"/>
      <family val="2"/>
    </font>
    <font>
      <b/>
      <i/>
      <u/>
      <sz val="10"/>
      <color indexed="18"/>
      <name val="Arial"/>
      <family val="2"/>
    </font>
    <font>
      <i/>
      <sz val="10"/>
      <color rgb="FF000080"/>
      <name val="Arial"/>
      <family val="2"/>
      <charset val="238"/>
    </font>
    <font>
      <i/>
      <u/>
      <sz val="10"/>
      <color rgb="FF000080"/>
      <name val="Arial"/>
      <family val="2"/>
      <charset val="238"/>
    </font>
  </fonts>
  <fills count="26">
    <fill>
      <patternFill patternType="none"/>
    </fill>
    <fill>
      <patternFill patternType="gray125"/>
    </fill>
    <fill>
      <patternFill patternType="solid">
        <fgColor indexed="43"/>
        <bgColor indexed="64"/>
      </patternFill>
    </fill>
    <fill>
      <patternFill patternType="solid">
        <fgColor indexed="57"/>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
      <patternFill patternType="solid">
        <fgColor indexed="51"/>
        <bgColor indexed="64"/>
      </patternFill>
    </fill>
    <fill>
      <patternFill patternType="solid">
        <fgColor indexed="9"/>
        <bgColor indexed="64"/>
      </patternFill>
    </fill>
    <fill>
      <patternFill patternType="solid">
        <fgColor indexed="31"/>
        <bgColor indexed="64"/>
      </patternFill>
    </fill>
    <fill>
      <patternFill patternType="solid">
        <fgColor indexed="12"/>
        <bgColor indexed="64"/>
      </patternFill>
    </fill>
    <fill>
      <patternFill patternType="solid">
        <fgColor indexed="27"/>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theme="0" tint="-0.14999847407452621"/>
        <bgColor indexed="64"/>
      </patternFill>
    </fill>
    <fill>
      <patternFill patternType="solid">
        <fgColor rgb="FFCCFFFF"/>
        <bgColor indexed="64"/>
      </patternFill>
    </fill>
    <fill>
      <patternFill patternType="solid">
        <fgColor rgb="FFCCCCFF"/>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BCB7DE"/>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rgb="FF0000FF"/>
        <bgColor indexed="64"/>
      </patternFill>
    </fill>
  </fills>
  <borders count="94">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9">
    <xf numFmtId="0" fontId="0" fillId="0" borderId="0"/>
    <xf numFmtId="0" fontId="42" fillId="0" borderId="0" applyNumberFormat="0" applyFill="0" applyBorder="0" applyAlignment="0" applyProtection="0">
      <alignment vertical="top"/>
      <protection locked="0"/>
    </xf>
    <xf numFmtId="43" fontId="34" fillId="0" borderId="0" applyFont="0" applyFill="0" applyBorder="0" applyAlignment="0" applyProtection="0"/>
    <xf numFmtId="0" fontId="1"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cellStyleXfs>
  <cellXfs count="771">
    <xf numFmtId="0" fontId="0" fillId="0" borderId="0" xfId="0"/>
    <xf numFmtId="0" fontId="33" fillId="0" borderId="2" xfId="1" applyFont="1" applyBorder="1" applyAlignment="1" applyProtection="1">
      <alignment vertical="top"/>
    </xf>
    <xf numFmtId="0" fontId="2" fillId="0" borderId="0" xfId="0" applyFont="1"/>
    <xf numFmtId="0" fontId="0" fillId="0" borderId="3" xfId="0" applyBorder="1"/>
    <xf numFmtId="0" fontId="0" fillId="2" borderId="4" xfId="0" applyFill="1" applyBorder="1"/>
    <xf numFmtId="0" fontId="0" fillId="0" borderId="5" xfId="0" applyBorder="1"/>
    <xf numFmtId="14" fontId="0" fillId="3" borderId="6" xfId="0" applyNumberFormat="1" applyFill="1" applyBorder="1" applyAlignment="1">
      <alignment horizontal="left"/>
    </xf>
    <xf numFmtId="0" fontId="0" fillId="4" borderId="7" xfId="0" applyFill="1" applyBorder="1"/>
    <xf numFmtId="0" fontId="0" fillId="4" borderId="8" xfId="0" applyFill="1" applyBorder="1"/>
    <xf numFmtId="0" fontId="0" fillId="4" borderId="9" xfId="0" applyFill="1" applyBorder="1"/>
    <xf numFmtId="0" fontId="0" fillId="0" borderId="10" xfId="0" applyBorder="1"/>
    <xf numFmtId="0" fontId="0" fillId="5" borderId="11" xfId="0" applyFill="1" applyBorder="1"/>
    <xf numFmtId="0" fontId="0" fillId="0" borderId="12" xfId="0" applyBorder="1"/>
    <xf numFmtId="0" fontId="0" fillId="6" borderId="13" xfId="0" applyFill="1" applyBorder="1"/>
    <xf numFmtId="0" fontId="0" fillId="7" borderId="0" xfId="0" applyFill="1"/>
    <xf numFmtId="0" fontId="2" fillId="0" borderId="14" xfId="0" applyFont="1" applyBorder="1"/>
    <xf numFmtId="0" fontId="2" fillId="0" borderId="15" xfId="0" applyFont="1" applyBorder="1"/>
    <xf numFmtId="0" fontId="0" fillId="0" borderId="16" xfId="0" applyBorder="1"/>
    <xf numFmtId="14" fontId="0" fillId="3" borderId="17" xfId="0" applyNumberFormat="1" applyFill="1" applyBorder="1" applyAlignment="1">
      <alignment horizontal="center"/>
    </xf>
    <xf numFmtId="0" fontId="0" fillId="4" borderId="18" xfId="0" applyFill="1" applyBorder="1"/>
    <xf numFmtId="0" fontId="0" fillId="4" borderId="19" xfId="0" applyFill="1" applyBorder="1"/>
    <xf numFmtId="14" fontId="0" fillId="3" borderId="20" xfId="0" applyNumberFormat="1" applyFill="1" applyBorder="1" applyAlignment="1">
      <alignment horizontal="center"/>
    </xf>
    <xf numFmtId="0" fontId="0" fillId="4" borderId="21" xfId="0" applyFill="1" applyBorder="1"/>
    <xf numFmtId="0" fontId="0" fillId="4" borderId="22" xfId="0" applyFill="1" applyBorder="1"/>
    <xf numFmtId="14" fontId="0" fillId="3" borderId="23" xfId="0" applyNumberFormat="1" applyFill="1" applyBorder="1" applyAlignment="1">
      <alignment horizontal="center"/>
    </xf>
    <xf numFmtId="0" fontId="0" fillId="4" borderId="24" xfId="0" applyFill="1" applyBorder="1"/>
    <xf numFmtId="0" fontId="0" fillId="4" borderId="25" xfId="0" applyFill="1" applyBorder="1"/>
    <xf numFmtId="0" fontId="0" fillId="5" borderId="0" xfId="0" applyFill="1"/>
    <xf numFmtId="0" fontId="5" fillId="6" borderId="0" xfId="0" applyFont="1" applyFill="1" applyAlignment="1">
      <alignment horizontal="left" vertical="top" wrapText="1"/>
    </xf>
    <xf numFmtId="0" fontId="43" fillId="0" borderId="26" xfId="1" applyFont="1" applyBorder="1" applyAlignment="1" applyProtection="1">
      <alignment vertical="top" wrapText="1"/>
    </xf>
    <xf numFmtId="0" fontId="5" fillId="7" borderId="0" xfId="0" applyFont="1" applyFill="1"/>
    <xf numFmtId="0" fontId="37" fillId="0" borderId="0" xfId="0" applyFont="1"/>
    <xf numFmtId="0" fontId="5" fillId="0" borderId="0" xfId="0" applyFont="1"/>
    <xf numFmtId="0" fontId="8" fillId="0" borderId="17" xfId="0" applyFont="1" applyBorder="1" applyAlignment="1">
      <alignment vertical="top" wrapText="1"/>
    </xf>
    <xf numFmtId="0" fontId="3" fillId="9" borderId="20" xfId="0" applyFont="1" applyFill="1" applyBorder="1" applyAlignment="1">
      <alignment horizontal="justify"/>
    </xf>
    <xf numFmtId="0" fontId="12" fillId="9" borderId="20" xfId="0" applyFont="1" applyFill="1" applyBorder="1" applyAlignment="1">
      <alignment vertical="top" wrapText="1"/>
    </xf>
    <xf numFmtId="0" fontId="5" fillId="9" borderId="20" xfId="0" applyFont="1" applyFill="1" applyBorder="1" applyAlignment="1">
      <alignment vertical="top" wrapText="1"/>
    </xf>
    <xf numFmtId="0" fontId="5" fillId="9" borderId="20" xfId="0" applyFont="1" applyFill="1" applyBorder="1" applyAlignment="1">
      <alignment horizontal="justify"/>
    </xf>
    <xf numFmtId="0" fontId="5" fillId="9" borderId="23" xfId="0" applyFont="1" applyFill="1" applyBorder="1" applyAlignment="1">
      <alignment horizontal="justify"/>
    </xf>
    <xf numFmtId="0" fontId="3" fillId="0" borderId="0" xfId="0" applyFont="1"/>
    <xf numFmtId="0" fontId="0" fillId="4" borderId="0" xfId="0" applyFill="1"/>
    <xf numFmtId="0" fontId="5" fillId="4" borderId="0" xfId="0" applyFont="1" applyFill="1"/>
    <xf numFmtId="0" fontId="5" fillId="13" borderId="0" xfId="0" quotePrefix="1" applyFont="1" applyFill="1"/>
    <xf numFmtId="0" fontId="5" fillId="13" borderId="0" xfId="0" applyFont="1" applyFill="1"/>
    <xf numFmtId="0" fontId="0" fillId="0" borderId="0" xfId="0" applyAlignment="1">
      <alignment vertical="top"/>
    </xf>
    <xf numFmtId="0" fontId="25" fillId="0" borderId="0" xfId="0" applyFont="1" applyAlignment="1">
      <alignment vertical="top" wrapText="1"/>
    </xf>
    <xf numFmtId="0" fontId="6" fillId="0" borderId="0" xfId="0" applyFont="1" applyAlignment="1">
      <alignment vertical="top" wrapText="1"/>
    </xf>
    <xf numFmtId="0" fontId="5" fillId="0" borderId="0" xfId="0" applyFont="1" applyAlignment="1">
      <alignment vertical="top" wrapText="1"/>
    </xf>
    <xf numFmtId="0" fontId="4" fillId="0" borderId="2" xfId="0" applyFont="1" applyBorder="1" applyAlignment="1">
      <alignment vertical="top" wrapText="1"/>
    </xf>
    <xf numFmtId="0" fontId="4" fillId="0" borderId="26" xfId="0" applyFont="1" applyBorder="1" applyAlignment="1">
      <alignment vertical="top" wrapText="1"/>
    </xf>
    <xf numFmtId="0" fontId="2" fillId="0" borderId="0" xfId="0" applyFont="1" applyAlignment="1">
      <alignment vertical="top"/>
    </xf>
    <xf numFmtId="0" fontId="25" fillId="8" borderId="0" xfId="0" applyFont="1" applyFill="1" applyAlignment="1">
      <alignment vertical="top" wrapText="1"/>
    </xf>
    <xf numFmtId="0" fontId="13" fillId="0" borderId="0" xfId="0" applyFont="1" applyAlignment="1">
      <alignment vertical="top"/>
    </xf>
    <xf numFmtId="0" fontId="12" fillId="0" borderId="0" xfId="0" applyFont="1" applyAlignment="1">
      <alignment vertical="top"/>
    </xf>
    <xf numFmtId="0" fontId="16" fillId="0" borderId="0" xfId="0" applyFont="1" applyAlignment="1">
      <alignment vertical="top" wrapText="1"/>
    </xf>
    <xf numFmtId="0" fontId="2" fillId="0" borderId="0" xfId="0" applyFont="1" applyAlignment="1">
      <alignment vertical="top" wrapText="1"/>
    </xf>
    <xf numFmtId="0" fontId="2" fillId="0" borderId="32" xfId="0" applyFont="1" applyBorder="1" applyAlignment="1">
      <alignment vertical="top" wrapText="1"/>
    </xf>
    <xf numFmtId="0" fontId="2" fillId="0" borderId="34" xfId="0" applyFont="1" applyBorder="1" applyAlignment="1">
      <alignment vertical="top" wrapText="1"/>
    </xf>
    <xf numFmtId="0" fontId="5" fillId="0" borderId="35" xfId="0" applyFont="1" applyBorder="1" applyAlignment="1">
      <alignment vertical="top" wrapText="1"/>
    </xf>
    <xf numFmtId="0" fontId="5" fillId="0" borderId="35" xfId="0" quotePrefix="1" applyFont="1" applyBorder="1" applyAlignment="1">
      <alignment vertical="top" wrapText="1"/>
    </xf>
    <xf numFmtId="0" fontId="2" fillId="0" borderId="36" xfId="0" applyFont="1" applyBorder="1" applyAlignment="1">
      <alignment vertical="top" wrapText="1"/>
    </xf>
    <xf numFmtId="0" fontId="5" fillId="0" borderId="37" xfId="0" applyFont="1" applyBorder="1" applyAlignment="1">
      <alignment vertical="top" wrapText="1"/>
    </xf>
    <xf numFmtId="0" fontId="8" fillId="0" borderId="38" xfId="0" applyFont="1" applyBorder="1" applyAlignment="1">
      <alignment vertical="top" wrapText="1"/>
    </xf>
    <xf numFmtId="0" fontId="8" fillId="0" borderId="39" xfId="0" applyFont="1" applyBorder="1" applyAlignment="1">
      <alignment vertical="top" wrapText="1"/>
    </xf>
    <xf numFmtId="0" fontId="0" fillId="0" borderId="0" xfId="0" applyAlignment="1">
      <alignment vertical="top" wrapText="1"/>
    </xf>
    <xf numFmtId="0" fontId="17" fillId="0" borderId="0" xfId="0" applyFont="1" applyAlignment="1">
      <alignment vertical="top" wrapText="1"/>
    </xf>
    <xf numFmtId="0" fontId="23" fillId="0" borderId="0" xfId="0" applyFont="1" applyAlignment="1">
      <alignment vertical="top"/>
    </xf>
    <xf numFmtId="0" fontId="4" fillId="0" borderId="0" xfId="0" applyFont="1" applyAlignment="1">
      <alignment vertical="top" wrapText="1"/>
    </xf>
    <xf numFmtId="0" fontId="22" fillId="0" borderId="0" xfId="0" applyFont="1" applyAlignment="1">
      <alignment vertical="top" wrapText="1"/>
    </xf>
    <xf numFmtId="0" fontId="4" fillId="0" borderId="1" xfId="0" applyFont="1" applyBorder="1" applyAlignment="1">
      <alignment vertical="top" wrapText="1"/>
    </xf>
    <xf numFmtId="0" fontId="5" fillId="0" borderId="0" xfId="0" applyFont="1" applyAlignment="1">
      <alignment vertical="top"/>
    </xf>
    <xf numFmtId="0" fontId="29" fillId="0" borderId="0" xfId="0" applyFont="1" applyAlignment="1">
      <alignment vertical="top" wrapText="1"/>
    </xf>
    <xf numFmtId="0" fontId="2" fillId="0" borderId="40" xfId="0" applyFont="1" applyBorder="1" applyAlignment="1">
      <alignment vertical="top"/>
    </xf>
    <xf numFmtId="0" fontId="24" fillId="0" borderId="0" xfId="0" applyFont="1" applyAlignment="1">
      <alignment vertical="top" wrapText="1"/>
    </xf>
    <xf numFmtId="0" fontId="23" fillId="0" borderId="0" xfId="0" applyFont="1" applyAlignment="1">
      <alignment vertical="top" wrapText="1"/>
    </xf>
    <xf numFmtId="0" fontId="44" fillId="0" borderId="0" xfId="0" applyFont="1" applyAlignment="1">
      <alignment vertical="top" wrapText="1"/>
    </xf>
    <xf numFmtId="0" fontId="19" fillId="0" borderId="0" xfId="0" applyFont="1" applyAlignment="1">
      <alignment vertical="top"/>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1" xfId="0" applyFont="1" applyBorder="1" applyAlignment="1">
      <alignment vertical="top" wrapText="1"/>
    </xf>
    <xf numFmtId="0" fontId="0" fillId="14" borderId="1" xfId="0" applyFill="1" applyBorder="1" applyAlignment="1">
      <alignment vertical="top"/>
    </xf>
    <xf numFmtId="0" fontId="0" fillId="9" borderId="41" xfId="0" applyFill="1" applyBorder="1" applyAlignment="1">
      <alignment vertical="top"/>
    </xf>
    <xf numFmtId="0" fontId="2" fillId="12" borderId="32" xfId="0" applyFont="1" applyFill="1" applyBorder="1" applyAlignment="1">
      <alignment horizontal="centerContinuous" vertical="top"/>
    </xf>
    <xf numFmtId="0" fontId="2" fillId="12" borderId="34" xfId="0" applyFont="1" applyFill="1" applyBorder="1" applyAlignment="1">
      <alignment vertical="top"/>
    </xf>
    <xf numFmtId="0" fontId="2" fillId="12" borderId="0" xfId="0" applyFont="1" applyFill="1" applyAlignment="1">
      <alignment horizontal="justify" vertical="top"/>
    </xf>
    <xf numFmtId="0" fontId="2" fillId="12" borderId="35" xfId="0" applyFont="1" applyFill="1" applyBorder="1" applyAlignment="1">
      <alignment horizontal="justify" vertical="top"/>
    </xf>
    <xf numFmtId="0" fontId="0" fillId="12" borderId="0" xfId="0" applyFill="1" applyAlignment="1">
      <alignment horizontal="justify" vertical="top" wrapText="1"/>
    </xf>
    <xf numFmtId="0" fontId="2" fillId="12" borderId="32" xfId="0" applyFont="1" applyFill="1" applyBorder="1" applyAlignment="1">
      <alignment horizontal="left" vertical="top"/>
    </xf>
    <xf numFmtId="0" fontId="2" fillId="12" borderId="34" xfId="0" applyFont="1" applyFill="1" applyBorder="1" applyAlignment="1">
      <alignment horizontal="left" vertical="top"/>
    </xf>
    <xf numFmtId="0" fontId="2" fillId="12" borderId="36" xfId="0" applyFont="1" applyFill="1" applyBorder="1" applyAlignment="1">
      <alignment horizontal="left" vertical="top"/>
    </xf>
    <xf numFmtId="0" fontId="2" fillId="6" borderId="32" xfId="0" applyFont="1" applyFill="1" applyBorder="1" applyAlignment="1">
      <alignment horizontal="left" vertical="top"/>
    </xf>
    <xf numFmtId="0" fontId="2" fillId="6" borderId="34" xfId="0" applyFont="1" applyFill="1" applyBorder="1" applyAlignment="1">
      <alignment horizontal="left" vertical="top"/>
    </xf>
    <xf numFmtId="0" fontId="2" fillId="6" borderId="36" xfId="0" applyFont="1" applyFill="1" applyBorder="1" applyAlignment="1">
      <alignment horizontal="left" vertical="top"/>
    </xf>
    <xf numFmtId="0" fontId="5" fillId="0" borderId="35" xfId="0" applyFont="1" applyBorder="1" applyAlignment="1">
      <alignment horizontal="left" vertical="top" wrapText="1"/>
    </xf>
    <xf numFmtId="0" fontId="12" fillId="0" borderId="0" xfId="0" applyFont="1" applyAlignment="1">
      <alignment vertical="top" wrapText="1"/>
    </xf>
    <xf numFmtId="0" fontId="24" fillId="0" borderId="0" xfId="0" applyFont="1" applyAlignment="1">
      <alignment horizontal="left" vertical="top" wrapText="1"/>
    </xf>
    <xf numFmtId="0" fontId="2" fillId="12" borderId="0" xfId="0" applyFont="1" applyFill="1" applyAlignment="1">
      <alignment vertical="top"/>
    </xf>
    <xf numFmtId="0" fontId="0" fillId="12" borderId="0" xfId="0" applyFill="1" applyAlignment="1">
      <alignment vertical="top"/>
    </xf>
    <xf numFmtId="0" fontId="5" fillId="12" borderId="30" xfId="0" applyFont="1" applyFill="1" applyBorder="1" applyAlignment="1">
      <alignment horizontal="left" vertical="top" wrapText="1"/>
    </xf>
    <xf numFmtId="0" fontId="5" fillId="4" borderId="21" xfId="0" applyFont="1" applyFill="1" applyBorder="1"/>
    <xf numFmtId="0" fontId="16" fillId="0" borderId="34" xfId="0" applyFont="1" applyBorder="1" applyAlignment="1">
      <alignment vertical="top" wrapText="1"/>
    </xf>
    <xf numFmtId="0" fontId="14" fillId="0" borderId="34" xfId="0" applyFont="1" applyBorder="1" applyAlignment="1">
      <alignment vertical="top" wrapText="1"/>
    </xf>
    <xf numFmtId="0" fontId="14" fillId="0" borderId="0" xfId="0" applyFont="1" applyAlignment="1">
      <alignment vertical="top" wrapText="1"/>
    </xf>
    <xf numFmtId="0" fontId="6" fillId="0" borderId="34" xfId="0" applyFont="1" applyBorder="1" applyAlignment="1">
      <alignment vertical="top" wrapText="1"/>
    </xf>
    <xf numFmtId="0" fontId="30" fillId="0" borderId="0" xfId="0" applyFont="1" applyAlignment="1">
      <alignment vertical="top" wrapText="1"/>
    </xf>
    <xf numFmtId="0" fontId="0" fillId="13" borderId="0" xfId="0" applyFill="1"/>
    <xf numFmtId="0" fontId="2" fillId="0" borderId="1" xfId="0" applyFont="1" applyBorder="1" applyAlignment="1">
      <alignment vertical="top" wrapText="1"/>
    </xf>
    <xf numFmtId="0" fontId="5" fillId="0" borderId="51" xfId="0" applyFont="1" applyBorder="1" applyAlignment="1">
      <alignment horizontal="left" vertical="top" wrapText="1"/>
    </xf>
    <xf numFmtId="0" fontId="5" fillId="0" borderId="52" xfId="0" applyFont="1" applyBorder="1" applyAlignment="1">
      <alignment horizontal="left" vertical="top" wrapText="1"/>
    </xf>
    <xf numFmtId="0" fontId="5" fillId="15" borderId="42" xfId="0" applyFont="1" applyFill="1" applyBorder="1" applyAlignment="1">
      <alignment horizontal="left" vertical="top" wrapText="1"/>
    </xf>
    <xf numFmtId="0" fontId="5" fillId="0" borderId="42" xfId="0" applyFont="1" applyBorder="1" applyAlignment="1">
      <alignment vertical="top"/>
    </xf>
    <xf numFmtId="0" fontId="4" fillId="0" borderId="42" xfId="0" applyFont="1" applyBorder="1" applyAlignment="1">
      <alignment horizontal="center" vertical="top"/>
    </xf>
    <xf numFmtId="0" fontId="5" fillId="0" borderId="42" xfId="0" applyFont="1" applyBorder="1" applyAlignment="1">
      <alignment horizontal="center" vertical="top"/>
    </xf>
    <xf numFmtId="0" fontId="2" fillId="0" borderId="42" xfId="0" applyFont="1" applyBorder="1" applyAlignment="1">
      <alignment horizontal="center" vertical="top"/>
    </xf>
    <xf numFmtId="0" fontId="23" fillId="0" borderId="0" xfId="0" applyFont="1" applyAlignment="1">
      <alignment horizontal="left" vertical="top" wrapText="1"/>
    </xf>
    <xf numFmtId="0" fontId="5" fillId="14" borderId="46" xfId="0" quotePrefix="1" applyFont="1" applyFill="1" applyBorder="1" applyAlignment="1">
      <alignment horizontal="left" vertical="top" wrapText="1"/>
    </xf>
    <xf numFmtId="0" fontId="3" fillId="0" borderId="0" xfId="0" applyFont="1" applyAlignment="1">
      <alignment horizontal="left" vertical="top" wrapText="1"/>
    </xf>
    <xf numFmtId="0" fontId="5" fillId="0" borderId="33" xfId="0" applyFont="1" applyBorder="1" applyAlignment="1">
      <alignment horizontal="left" vertical="top" wrapText="1"/>
    </xf>
    <xf numFmtId="0" fontId="5" fillId="0" borderId="35" xfId="0" quotePrefix="1" applyFont="1" applyBorder="1" applyAlignment="1">
      <alignment horizontal="left" vertical="top" wrapText="1"/>
    </xf>
    <xf numFmtId="0" fontId="26" fillId="0" borderId="0" xfId="0" applyFont="1" applyAlignment="1">
      <alignment horizontal="left" vertical="top" wrapText="1"/>
    </xf>
    <xf numFmtId="0" fontId="5" fillId="0" borderId="37" xfId="0" applyFont="1" applyBorder="1" applyAlignment="1">
      <alignment horizontal="left" vertical="top" wrapText="1"/>
    </xf>
    <xf numFmtId="0" fontId="5" fillId="9" borderId="39" xfId="0" applyFont="1" applyFill="1" applyBorder="1" applyAlignment="1">
      <alignment horizontal="left" vertical="top" wrapText="1"/>
    </xf>
    <xf numFmtId="0" fontId="5" fillId="0" borderId="0" xfId="0" applyFont="1" applyAlignment="1">
      <alignment horizontal="left" vertical="top" wrapText="1"/>
    </xf>
    <xf numFmtId="0" fontId="5" fillId="4" borderId="0" xfId="0" applyFont="1" applyFill="1" applyAlignment="1">
      <alignment horizontal="left" vertical="top" wrapText="1"/>
    </xf>
    <xf numFmtId="0" fontId="5" fillId="9" borderId="20" xfId="0" applyFont="1" applyFill="1" applyBorder="1" applyAlignment="1">
      <alignment horizontal="left" vertical="top" wrapText="1"/>
    </xf>
    <xf numFmtId="0" fontId="5" fillId="14" borderId="30" xfId="0" applyFont="1" applyFill="1" applyBorder="1" applyAlignment="1" applyProtection="1">
      <alignment vertical="top" wrapText="1"/>
      <protection locked="0"/>
    </xf>
    <xf numFmtId="0" fontId="5" fillId="14" borderId="47" xfId="0" applyFont="1" applyFill="1" applyBorder="1" applyAlignment="1" applyProtection="1">
      <alignment horizontal="left" vertical="top"/>
      <protection locked="0"/>
    </xf>
    <xf numFmtId="0" fontId="5" fillId="14" borderId="40" xfId="0" applyFont="1" applyFill="1" applyBorder="1" applyAlignment="1" applyProtection="1">
      <alignment horizontal="left" vertical="top"/>
      <protection locked="0"/>
    </xf>
    <xf numFmtId="0" fontId="3" fillId="14" borderId="35" xfId="0" applyFont="1" applyFill="1" applyBorder="1" applyAlignment="1" applyProtection="1">
      <alignment vertical="top" wrapText="1"/>
      <protection locked="0"/>
    </xf>
    <xf numFmtId="0" fontId="5" fillId="9" borderId="39" xfId="0" applyFont="1" applyFill="1" applyBorder="1" applyAlignment="1" applyProtection="1">
      <alignment vertical="top" wrapText="1"/>
      <protection locked="0"/>
    </xf>
    <xf numFmtId="0" fontId="5" fillId="9" borderId="39" xfId="0" applyFont="1" applyFill="1" applyBorder="1" applyAlignment="1" applyProtection="1">
      <alignment horizontal="justify"/>
      <protection locked="0"/>
    </xf>
    <xf numFmtId="0" fontId="2" fillId="9" borderId="39" xfId="0" applyFont="1" applyFill="1" applyBorder="1" applyAlignment="1" applyProtection="1">
      <alignment vertical="top" wrapText="1"/>
      <protection locked="0"/>
    </xf>
    <xf numFmtId="0" fontId="5" fillId="17" borderId="39" xfId="0" applyFont="1" applyFill="1" applyBorder="1" applyAlignment="1" applyProtection="1">
      <alignment vertical="top" wrapText="1"/>
      <protection locked="0"/>
    </xf>
    <xf numFmtId="0" fontId="5" fillId="17" borderId="48" xfId="0" applyFont="1" applyFill="1" applyBorder="1" applyAlignment="1" applyProtection="1">
      <alignment vertical="top" wrapText="1"/>
      <protection locked="0"/>
    </xf>
    <xf numFmtId="0" fontId="5" fillId="14" borderId="29" xfId="0" applyFont="1" applyFill="1" applyBorder="1" applyAlignment="1" applyProtection="1">
      <alignment vertical="top" wrapText="1"/>
      <protection locked="0"/>
    </xf>
    <xf numFmtId="0" fontId="5" fillId="14" borderId="31" xfId="0" applyFont="1" applyFill="1" applyBorder="1" applyAlignment="1" applyProtection="1">
      <alignment vertical="top" wrapText="1"/>
      <protection locked="0"/>
    </xf>
    <xf numFmtId="0" fontId="5" fillId="12" borderId="39" xfId="0" quotePrefix="1" applyFont="1" applyFill="1" applyBorder="1" applyAlignment="1">
      <alignment horizontal="left" vertical="top" wrapText="1"/>
    </xf>
    <xf numFmtId="0" fontId="46" fillId="0" borderId="0" xfId="0" applyFont="1" applyAlignment="1">
      <alignment vertical="top"/>
    </xf>
    <xf numFmtId="0" fontId="44" fillId="0" borderId="0" xfId="0" applyFont="1" applyAlignment="1">
      <alignment vertical="top"/>
    </xf>
    <xf numFmtId="0" fontId="46" fillId="0" borderId="0" xfId="0" applyFont="1"/>
    <xf numFmtId="0" fontId="44" fillId="0" borderId="0" xfId="0" applyFont="1"/>
    <xf numFmtId="0" fontId="49" fillId="0" borderId="0" xfId="0" applyFont="1" applyAlignment="1">
      <alignment horizontal="left" vertical="top" wrapText="1"/>
    </xf>
    <xf numFmtId="0" fontId="49" fillId="0" borderId="34" xfId="0" applyFont="1" applyBorder="1" applyAlignment="1">
      <alignment horizontal="left" vertical="top" wrapText="1"/>
    </xf>
    <xf numFmtId="0" fontId="5" fillId="12" borderId="0" xfId="0" applyFont="1" applyFill="1" applyAlignment="1">
      <alignment horizontal="left" vertical="top" wrapText="1"/>
    </xf>
    <xf numFmtId="0" fontId="2" fillId="0" borderId="0" xfId="0" applyFont="1" applyAlignment="1">
      <alignment horizontal="left" vertical="top" wrapText="1"/>
    </xf>
    <xf numFmtId="0" fontId="24" fillId="0" borderId="34" xfId="0" applyFont="1" applyBorder="1" applyAlignment="1">
      <alignment horizontal="left" vertical="top" wrapText="1"/>
    </xf>
    <xf numFmtId="0" fontId="26" fillId="0" borderId="34" xfId="0" applyFont="1" applyBorder="1" applyAlignment="1">
      <alignment horizontal="left" vertical="top" wrapText="1"/>
    </xf>
    <xf numFmtId="0" fontId="5" fillId="0" borderId="33" xfId="0" applyFont="1" applyBorder="1" applyAlignment="1">
      <alignment vertical="top" wrapText="1"/>
    </xf>
    <xf numFmtId="0" fontId="5" fillId="13" borderId="0" xfId="0" applyFont="1" applyFill="1" applyAlignment="1">
      <alignment horizontal="left" vertical="top" wrapText="1"/>
    </xf>
    <xf numFmtId="0" fontId="3" fillId="9" borderId="20" xfId="0" applyFont="1" applyFill="1" applyBorder="1" applyAlignment="1">
      <alignment horizontal="left" vertical="top" wrapText="1"/>
    </xf>
    <xf numFmtId="0" fontId="5" fillId="16" borderId="38" xfId="0" applyFont="1" applyFill="1" applyBorder="1" applyAlignment="1">
      <alignment horizontal="left" vertical="top" wrapText="1"/>
    </xf>
    <xf numFmtId="0" fontId="5" fillId="16" borderId="39" xfId="0" applyFont="1" applyFill="1" applyBorder="1" applyAlignment="1">
      <alignment horizontal="left" vertical="top" wrapText="1"/>
    </xf>
    <xf numFmtId="0" fontId="5" fillId="16" borderId="48" xfId="0" applyFont="1" applyFill="1" applyBorder="1" applyAlignment="1">
      <alignment horizontal="left" vertical="top" wrapText="1"/>
    </xf>
    <xf numFmtId="0" fontId="24" fillId="0" borderId="48" xfId="0" applyFont="1" applyBorder="1" applyAlignment="1">
      <alignment horizontal="left" vertical="top" wrapText="1"/>
    </xf>
    <xf numFmtId="0" fontId="55" fillId="0" borderId="0" xfId="0" applyFont="1" applyAlignment="1">
      <alignment horizontal="left" vertical="top" wrapText="1"/>
    </xf>
    <xf numFmtId="0" fontId="5" fillId="12" borderId="35" xfId="0" applyFont="1" applyFill="1" applyBorder="1" applyAlignment="1">
      <alignment horizontal="justify" vertical="top" wrapText="1"/>
    </xf>
    <xf numFmtId="0" fontId="5" fillId="12" borderId="0" xfId="0" applyFont="1" applyFill="1" applyAlignment="1">
      <alignment horizontal="justify" vertical="top" wrapText="1"/>
    </xf>
    <xf numFmtId="0" fontId="2" fillId="0" borderId="27" xfId="0" applyFont="1" applyBorder="1" applyAlignment="1">
      <alignment horizontal="left" vertical="top" wrapText="1"/>
    </xf>
    <xf numFmtId="0" fontId="0" fillId="0" borderId="33" xfId="0" applyBorder="1"/>
    <xf numFmtId="0" fontId="2" fillId="0" borderId="2" xfId="0" applyFont="1" applyBorder="1" applyAlignment="1">
      <alignment vertical="top" wrapText="1"/>
    </xf>
    <xf numFmtId="0" fontId="2" fillId="0" borderId="0" xfId="0" applyFont="1" applyAlignment="1">
      <alignment horizontal="left" vertical="top"/>
    </xf>
    <xf numFmtId="0" fontId="28" fillId="0" borderId="0" xfId="0" applyFont="1" applyAlignment="1">
      <alignment vertical="top" wrapText="1"/>
    </xf>
    <xf numFmtId="0" fontId="26" fillId="0" borderId="0" xfId="0" applyFont="1" applyAlignment="1">
      <alignment vertical="top" wrapText="1"/>
    </xf>
    <xf numFmtId="0" fontId="38" fillId="10" borderId="17" xfId="0" applyFont="1" applyFill="1" applyBorder="1" applyAlignment="1">
      <alignment horizontal="left" vertical="top" wrapText="1"/>
    </xf>
    <xf numFmtId="0" fontId="38" fillId="10" borderId="23" xfId="0" applyFont="1" applyFill="1" applyBorder="1" applyAlignment="1">
      <alignment horizontal="left" vertical="top" wrapText="1"/>
    </xf>
    <xf numFmtId="0" fontId="38" fillId="10" borderId="19" xfId="0" applyFont="1" applyFill="1" applyBorder="1" applyAlignment="1">
      <alignment horizontal="left" vertical="top" wrapText="1"/>
    </xf>
    <xf numFmtId="0" fontId="38" fillId="10" borderId="25" xfId="0" applyFont="1" applyFill="1" applyBorder="1" applyAlignment="1">
      <alignment horizontal="left" vertical="top" wrapText="1"/>
    </xf>
    <xf numFmtId="0" fontId="38" fillId="10" borderId="71" xfId="0" applyFont="1" applyFill="1" applyBorder="1" applyAlignment="1">
      <alignment horizontal="center" vertical="top" wrapText="1"/>
    </xf>
    <xf numFmtId="0" fontId="38" fillId="10" borderId="0" xfId="0" applyFont="1" applyFill="1" applyAlignment="1">
      <alignment horizontal="center" vertical="top" wrapText="1"/>
    </xf>
    <xf numFmtId="0" fontId="38" fillId="10" borderId="42" xfId="0" applyFont="1" applyFill="1" applyBorder="1" applyAlignment="1">
      <alignment horizontal="left" vertical="top" wrapText="1"/>
    </xf>
    <xf numFmtId="0" fontId="38" fillId="10" borderId="71" xfId="0" applyFont="1" applyFill="1" applyBorder="1" applyAlignment="1">
      <alignment horizontal="left" vertical="top" wrapText="1"/>
    </xf>
    <xf numFmtId="0" fontId="38" fillId="10" borderId="0" xfId="0" applyFont="1" applyFill="1" applyAlignment="1">
      <alignment horizontal="left" vertical="top" wrapText="1"/>
    </xf>
    <xf numFmtId="0" fontId="38" fillId="10" borderId="18" xfId="0" applyFont="1" applyFill="1" applyBorder="1" applyAlignment="1">
      <alignment horizontal="left" vertical="top" wrapText="1"/>
    </xf>
    <xf numFmtId="0" fontId="38" fillId="10" borderId="2" xfId="0" applyFont="1" applyFill="1" applyBorder="1" applyAlignment="1">
      <alignment horizontal="left" vertical="top" wrapText="1"/>
    </xf>
    <xf numFmtId="0" fontId="38" fillId="10" borderId="46" xfId="0" applyFont="1" applyFill="1" applyBorder="1" applyAlignment="1">
      <alignment horizontal="left" vertical="top" wrapText="1"/>
    </xf>
    <xf numFmtId="0" fontId="5" fillId="15" borderId="30" xfId="0" applyFont="1" applyFill="1" applyBorder="1" applyAlignment="1">
      <alignment horizontal="left" vertical="top" wrapText="1"/>
    </xf>
    <xf numFmtId="0" fontId="5" fillId="19" borderId="0" xfId="0" applyFont="1" applyFill="1" applyAlignment="1">
      <alignment vertical="top"/>
    </xf>
    <xf numFmtId="0" fontId="0" fillId="19" borderId="0" xfId="0" applyFill="1" applyAlignment="1">
      <alignment vertical="top" wrapText="1"/>
    </xf>
    <xf numFmtId="0" fontId="39" fillId="19" borderId="0" xfId="0" applyFont="1" applyFill="1" applyAlignment="1">
      <alignment vertical="top"/>
    </xf>
    <xf numFmtId="0" fontId="39" fillId="0" borderId="0" xfId="0" applyFont="1" applyAlignment="1">
      <alignment vertical="top"/>
    </xf>
    <xf numFmtId="0" fontId="0" fillId="19" borderId="0" xfId="0" applyFill="1" applyAlignment="1">
      <alignment horizontal="left" vertical="top" wrapText="1"/>
    </xf>
    <xf numFmtId="0" fontId="0" fillId="0" borderId="0" xfId="0" applyAlignment="1">
      <alignment horizontal="left" vertical="top" wrapText="1"/>
    </xf>
    <xf numFmtId="0" fontId="5" fillId="15" borderId="2" xfId="0" applyFont="1" applyFill="1" applyBorder="1" applyAlignment="1">
      <alignment horizontal="center" vertical="top" wrapText="1"/>
    </xf>
    <xf numFmtId="0" fontId="0" fillId="15" borderId="42" xfId="0" applyFill="1" applyBorder="1" applyAlignment="1">
      <alignment horizontal="center" vertical="top" wrapText="1"/>
    </xf>
    <xf numFmtId="0" fontId="5" fillId="15" borderId="42" xfId="0" applyFont="1" applyFill="1" applyBorder="1" applyAlignment="1">
      <alignment horizontal="center" vertical="top" wrapText="1"/>
    </xf>
    <xf numFmtId="0" fontId="5" fillId="15" borderId="30" xfId="0" applyFont="1" applyFill="1" applyBorder="1" applyAlignment="1">
      <alignment horizontal="center" vertical="top" wrapText="1"/>
    </xf>
    <xf numFmtId="0" fontId="0" fillId="15" borderId="42" xfId="0" applyFill="1" applyBorder="1" applyAlignment="1">
      <alignment horizontal="left" vertical="top" wrapText="1"/>
    </xf>
    <xf numFmtId="0" fontId="0" fillId="19" borderId="0" xfId="0" applyFill="1" applyAlignment="1">
      <alignment horizontal="left" vertical="top"/>
    </xf>
    <xf numFmtId="0" fontId="0" fillId="0" borderId="42" xfId="0" applyBorder="1" applyAlignment="1">
      <alignment horizontal="left" vertical="top"/>
    </xf>
    <xf numFmtId="14" fontId="0" fillId="0" borderId="42" xfId="0" applyNumberFormat="1" applyBorder="1" applyAlignment="1">
      <alignment horizontal="left" vertical="top"/>
    </xf>
    <xf numFmtId="0" fontId="0" fillId="0" borderId="14" xfId="0" applyBorder="1" applyAlignment="1">
      <alignment horizontal="left" vertical="top"/>
    </xf>
    <xf numFmtId="0" fontId="0" fillId="0" borderId="16" xfId="0" applyBorder="1" applyAlignment="1">
      <alignment horizontal="left" vertical="top"/>
    </xf>
    <xf numFmtId="0" fontId="5" fillId="0" borderId="2" xfId="0" applyFont="1" applyBorder="1" applyAlignment="1">
      <alignment horizontal="center" vertical="top"/>
    </xf>
    <xf numFmtId="0" fontId="0" fillId="0" borderId="42" xfId="0" applyBorder="1" applyAlignment="1">
      <alignment horizontal="center" vertical="top"/>
    </xf>
    <xf numFmtId="0" fontId="5" fillId="0" borderId="30" xfId="0" applyFont="1" applyBorder="1" applyAlignment="1">
      <alignment horizontal="center" vertical="top"/>
    </xf>
    <xf numFmtId="0" fontId="0" fillId="0" borderId="0" xfId="0" applyAlignment="1">
      <alignment horizontal="left" vertical="top"/>
    </xf>
    <xf numFmtId="0" fontId="0" fillId="19" borderId="0" xfId="0" applyFill="1" applyAlignment="1">
      <alignment vertical="top"/>
    </xf>
    <xf numFmtId="0" fontId="0" fillId="15" borderId="42" xfId="0" applyFill="1" applyBorder="1" applyAlignment="1">
      <alignment vertical="top" wrapText="1"/>
    </xf>
    <xf numFmtId="0" fontId="0" fillId="0" borderId="42" xfId="0" applyBorder="1" applyAlignment="1">
      <alignment vertical="top"/>
    </xf>
    <xf numFmtId="0" fontId="0" fillId="15" borderId="42" xfId="0" applyFill="1" applyBorder="1" applyAlignment="1">
      <alignment vertical="top"/>
    </xf>
    <xf numFmtId="20" fontId="2" fillId="0" borderId="0" xfId="0" applyNumberFormat="1" applyFont="1" applyAlignment="1">
      <alignment vertical="top" wrapText="1"/>
    </xf>
    <xf numFmtId="0" fontId="0" fillId="0" borderId="27" xfId="0" applyBorder="1" applyAlignment="1">
      <alignment horizontal="left" vertical="top" wrapText="1"/>
    </xf>
    <xf numFmtId="0" fontId="24" fillId="12" borderId="0" xfId="0" applyFont="1" applyFill="1" applyAlignment="1">
      <alignment horizontal="left" vertical="top" wrapText="1"/>
    </xf>
    <xf numFmtId="0" fontId="5" fillId="12" borderId="0" xfId="0" applyFont="1" applyFill="1" applyAlignment="1">
      <alignment vertical="top"/>
    </xf>
    <xf numFmtId="0" fontId="5" fillId="12" borderId="0" xfId="0" applyFont="1" applyFill="1" applyAlignment="1">
      <alignment vertical="top" wrapText="1"/>
    </xf>
    <xf numFmtId="0" fontId="5" fillId="14" borderId="53" xfId="0" applyFont="1" applyFill="1" applyBorder="1" applyAlignment="1">
      <alignment horizontal="left" vertical="top" wrapText="1"/>
    </xf>
    <xf numFmtId="0" fontId="5" fillId="14" borderId="38" xfId="0" quotePrefix="1" applyFont="1" applyFill="1" applyBorder="1" applyAlignment="1">
      <alignment horizontal="left" vertical="top" wrapText="1"/>
    </xf>
    <xf numFmtId="0" fontId="5" fillId="14" borderId="52" xfId="0" quotePrefix="1" applyFont="1" applyFill="1" applyBorder="1" applyAlignment="1">
      <alignment horizontal="left" vertical="top" wrapText="1"/>
    </xf>
    <xf numFmtId="0" fontId="5" fillId="14" borderId="44" xfId="0" quotePrefix="1" applyFont="1" applyFill="1" applyBorder="1" applyAlignment="1">
      <alignment horizontal="left" vertical="top" wrapText="1"/>
    </xf>
    <xf numFmtId="0" fontId="5" fillId="9" borderId="38" xfId="0" applyFont="1" applyFill="1" applyBorder="1" applyAlignment="1">
      <alignment horizontal="left" vertical="top" wrapText="1"/>
    </xf>
    <xf numFmtId="0" fontId="5" fillId="17" borderId="48" xfId="0" applyFont="1" applyFill="1" applyBorder="1" applyAlignment="1">
      <alignment horizontal="left" vertical="top" wrapText="1"/>
    </xf>
    <xf numFmtId="0" fontId="5" fillId="9" borderId="53" xfId="0" applyFont="1" applyFill="1" applyBorder="1" applyAlignment="1">
      <alignment horizontal="left" vertical="top" wrapText="1"/>
    </xf>
    <xf numFmtId="0" fontId="5" fillId="9" borderId="48" xfId="0" applyFont="1" applyFill="1" applyBorder="1" applyAlignment="1">
      <alignment horizontal="left" vertical="top" wrapText="1"/>
    </xf>
    <xf numFmtId="0" fontId="49" fillId="12" borderId="48" xfId="0" applyFont="1" applyFill="1" applyBorder="1" applyAlignment="1">
      <alignment horizontal="left" vertical="top" wrapText="1"/>
    </xf>
    <xf numFmtId="0" fontId="49" fillId="12" borderId="0" xfId="0" applyFont="1" applyFill="1" applyAlignment="1">
      <alignment horizontal="left" vertical="top" wrapText="1"/>
    </xf>
    <xf numFmtId="0" fontId="5" fillId="22" borderId="39" xfId="0" applyFont="1" applyFill="1" applyBorder="1" applyAlignment="1">
      <alignment horizontal="left" vertical="top" wrapText="1"/>
    </xf>
    <xf numFmtId="0" fontId="2" fillId="0" borderId="0" xfId="0" applyFont="1" applyAlignment="1">
      <alignment horizontal="center" vertical="top"/>
    </xf>
    <xf numFmtId="0" fontId="5" fillId="0" borderId="0" xfId="0" applyFont="1" applyAlignment="1" applyProtection="1">
      <alignment horizontal="left" vertical="top" wrapText="1"/>
      <protection locked="0"/>
    </xf>
    <xf numFmtId="0" fontId="43" fillId="0" borderId="1" xfId="1" applyFont="1" applyBorder="1" applyAlignment="1" applyProtection="1">
      <alignment vertical="top"/>
    </xf>
    <xf numFmtId="0" fontId="5" fillId="19" borderId="0" xfId="0" applyFont="1" applyFill="1" applyAlignment="1">
      <alignment horizontal="center" vertical="top"/>
    </xf>
    <xf numFmtId="0" fontId="5" fillId="19" borderId="0" xfId="0" applyFont="1" applyFill="1" applyAlignment="1">
      <alignment horizontal="center" vertical="top" wrapText="1"/>
    </xf>
    <xf numFmtId="0" fontId="23" fillId="12" borderId="0" xfId="0" applyFont="1" applyFill="1" applyAlignment="1">
      <alignment vertical="top"/>
    </xf>
    <xf numFmtId="0" fontId="45" fillId="12" borderId="0" xfId="0" applyFont="1" applyFill="1" applyAlignment="1">
      <alignment vertical="top" wrapText="1"/>
    </xf>
    <xf numFmtId="0" fontId="5" fillId="12" borderId="49" xfId="0" applyFont="1" applyFill="1" applyBorder="1" applyAlignment="1">
      <alignment horizontal="left" vertical="top" wrapText="1"/>
    </xf>
    <xf numFmtId="0" fontId="45" fillId="12" borderId="0" xfId="0" applyFont="1" applyFill="1" applyAlignment="1">
      <alignment horizontal="left" vertical="top" wrapText="1"/>
    </xf>
    <xf numFmtId="0" fontId="36" fillId="23" borderId="0" xfId="3" applyFont="1" applyFill="1" applyAlignment="1">
      <alignment vertical="top"/>
    </xf>
    <xf numFmtId="0" fontId="0" fillId="23" borderId="0" xfId="0" applyFill="1" applyAlignment="1">
      <alignment vertical="top"/>
    </xf>
    <xf numFmtId="0" fontId="5" fillId="12" borderId="34" xfId="0" applyFont="1" applyFill="1" applyBorder="1" applyAlignment="1">
      <alignment vertical="top"/>
    </xf>
    <xf numFmtId="0" fontId="5" fillId="0" borderId="53" xfId="0" applyFont="1" applyBorder="1" applyAlignment="1">
      <alignment horizontal="left" vertical="top" wrapText="1"/>
    </xf>
    <xf numFmtId="0" fontId="5" fillId="12" borderId="53" xfId="0" applyFont="1" applyFill="1" applyBorder="1" applyAlignment="1">
      <alignment horizontal="left" vertical="top" wrapText="1"/>
    </xf>
    <xf numFmtId="0" fontId="59" fillId="0" borderId="0" xfId="0" applyFont="1" applyAlignment="1">
      <alignment horizontal="left" vertical="top" wrapText="1"/>
    </xf>
    <xf numFmtId="0" fontId="5" fillId="0" borderId="47" xfId="0" applyFont="1" applyBorder="1" applyAlignment="1">
      <alignment horizontal="left" vertical="top" wrapText="1"/>
    </xf>
    <xf numFmtId="0" fontId="5" fillId="0" borderId="40" xfId="0" applyFont="1" applyBorder="1" applyAlignment="1">
      <alignment horizontal="left" vertical="top" wrapText="1"/>
    </xf>
    <xf numFmtId="0" fontId="5" fillId="0" borderId="44" xfId="0" applyFont="1" applyBorder="1" applyAlignment="1">
      <alignment horizontal="left" vertical="top" wrapText="1"/>
    </xf>
    <xf numFmtId="0" fontId="5" fillId="0" borderId="2" xfId="0" applyFont="1" applyBorder="1" applyAlignment="1">
      <alignment horizontal="left" vertical="top" wrapText="1"/>
    </xf>
    <xf numFmtId="0" fontId="5" fillId="0" borderId="26" xfId="0" applyFont="1" applyBorder="1" applyAlignment="1">
      <alignment horizontal="left" vertical="top" wrapText="1"/>
    </xf>
    <xf numFmtId="0" fontId="5" fillId="0" borderId="26" xfId="0" applyFont="1" applyBorder="1" applyAlignment="1">
      <alignment vertical="top" wrapText="1"/>
    </xf>
    <xf numFmtId="0" fontId="5" fillId="12" borderId="32" xfId="0" applyFont="1" applyFill="1" applyBorder="1" applyAlignment="1">
      <alignment horizontal="left" vertical="top" wrapText="1"/>
    </xf>
    <xf numFmtId="0" fontId="5" fillId="12" borderId="1" xfId="0" applyFont="1" applyFill="1" applyBorder="1" applyAlignment="1">
      <alignment horizontal="left" vertical="top" wrapText="1"/>
    </xf>
    <xf numFmtId="0" fontId="5" fillId="12" borderId="2" xfId="0" applyFont="1" applyFill="1" applyBorder="1" applyAlignment="1">
      <alignment horizontal="left" vertical="top" wrapText="1"/>
    </xf>
    <xf numFmtId="0" fontId="5" fillId="0" borderId="32" xfId="0" applyFont="1" applyBorder="1" applyAlignment="1">
      <alignment horizontal="left" vertical="top" wrapText="1"/>
    </xf>
    <xf numFmtId="0" fontId="5" fillId="0" borderId="41" xfId="0" applyFont="1" applyBorder="1" applyAlignment="1">
      <alignment horizontal="left" vertical="top" wrapText="1"/>
    </xf>
    <xf numFmtId="0" fontId="5" fillId="0" borderId="7" xfId="0" applyFont="1" applyBorder="1" applyAlignment="1">
      <alignment horizontal="left" vertical="top" wrapText="1"/>
    </xf>
    <xf numFmtId="0" fontId="5" fillId="0" borderId="67" xfId="0" applyFont="1" applyBorder="1" applyAlignment="1">
      <alignment horizontal="left" vertical="top" wrapText="1"/>
    </xf>
    <xf numFmtId="0" fontId="5" fillId="0" borderId="1" xfId="0" applyFont="1" applyBorder="1" applyAlignment="1">
      <alignment horizontal="left" vertical="top" wrapText="1"/>
    </xf>
    <xf numFmtId="0" fontId="60" fillId="0" borderId="0" xfId="0" applyFont="1" applyAlignment="1">
      <alignment horizontal="left" vertical="top" wrapText="1"/>
    </xf>
    <xf numFmtId="0" fontId="5" fillId="0" borderId="34" xfId="0" applyFont="1" applyBorder="1" applyAlignment="1">
      <alignment horizontal="left" vertical="top" wrapText="1"/>
    </xf>
    <xf numFmtId="0" fontId="5" fillId="8" borderId="38" xfId="0" applyFont="1" applyFill="1" applyBorder="1" applyAlignment="1">
      <alignment horizontal="left" vertical="top" wrapText="1"/>
    </xf>
    <xf numFmtId="0" fontId="59" fillId="0" borderId="38" xfId="0" applyFont="1" applyBorder="1" applyAlignment="1">
      <alignment horizontal="left" vertical="top" wrapText="1"/>
    </xf>
    <xf numFmtId="0" fontId="59" fillId="0" borderId="39" xfId="0" applyFont="1" applyBorder="1" applyAlignment="1">
      <alignment horizontal="left" vertical="top" wrapText="1"/>
    </xf>
    <xf numFmtId="0" fontId="59" fillId="0" borderId="17" xfId="0" applyFont="1" applyBorder="1" applyAlignment="1">
      <alignment horizontal="left" vertical="top" wrapText="1"/>
    </xf>
    <xf numFmtId="0" fontId="5" fillId="0" borderId="50" xfId="0" applyFont="1" applyBorder="1" applyAlignment="1">
      <alignment horizontal="left" vertical="top" wrapText="1"/>
    </xf>
    <xf numFmtId="0" fontId="5" fillId="0" borderId="68" xfId="0" applyFont="1" applyBorder="1" applyAlignment="1">
      <alignment horizontal="left" vertical="top" wrapText="1"/>
    </xf>
    <xf numFmtId="0" fontId="61" fillId="18" borderId="23" xfId="3" applyFont="1" applyFill="1" applyBorder="1" applyAlignment="1">
      <alignment vertical="top" wrapText="1"/>
    </xf>
    <xf numFmtId="0" fontId="61" fillId="23" borderId="0" xfId="3" applyFont="1" applyFill="1" applyAlignment="1">
      <alignment vertical="top" wrapText="1"/>
    </xf>
    <xf numFmtId="0" fontId="5" fillId="0" borderId="39" xfId="0" applyFont="1" applyBorder="1" applyAlignment="1">
      <alignment horizontal="left" vertical="top" wrapText="1"/>
    </xf>
    <xf numFmtId="0" fontId="62" fillId="0" borderId="48" xfId="0" applyFont="1" applyBorder="1" applyAlignment="1">
      <alignment horizontal="left" vertical="top" wrapText="1"/>
    </xf>
    <xf numFmtId="0" fontId="5" fillId="14" borderId="42" xfId="0" applyFont="1" applyFill="1" applyBorder="1" applyAlignment="1" applyProtection="1">
      <alignment horizontal="left" vertical="top" wrapText="1"/>
      <protection locked="0"/>
    </xf>
    <xf numFmtId="0" fontId="36" fillId="0" borderId="0" xfId="3" applyFont="1" applyAlignment="1">
      <alignment vertical="top"/>
    </xf>
    <xf numFmtId="0" fontId="5" fillId="0" borderId="0" xfId="0" applyFont="1" applyAlignment="1">
      <alignment horizontal="justify"/>
    </xf>
    <xf numFmtId="0" fontId="2" fillId="0" borderId="0" xfId="0" applyFont="1" applyAlignment="1">
      <alignment horizontal="justify"/>
    </xf>
    <xf numFmtId="0" fontId="2" fillId="0" borderId="28" xfId="0" applyFont="1" applyBorder="1" applyAlignment="1">
      <alignment horizontal="left" vertical="top" wrapText="1"/>
    </xf>
    <xf numFmtId="0" fontId="5" fillId="0" borderId="0" xfId="0" applyFont="1" applyAlignment="1">
      <alignment horizontal="justify" vertical="top" wrapText="1"/>
    </xf>
    <xf numFmtId="0" fontId="0" fillId="0" borderId="0" xfId="0" applyAlignment="1">
      <alignment horizontal="justify" vertical="top" wrapText="1"/>
    </xf>
    <xf numFmtId="0" fontId="2" fillId="0" borderId="8" xfId="0" applyFont="1" applyBorder="1" applyAlignment="1">
      <alignment horizontal="left" vertical="top" wrapText="1"/>
    </xf>
    <xf numFmtId="0" fontId="46" fillId="14" borderId="42" xfId="0" applyFont="1" applyFill="1" applyBorder="1" applyAlignment="1" applyProtection="1">
      <alignment horizontal="left" vertical="top" wrapText="1"/>
      <protection locked="0"/>
    </xf>
    <xf numFmtId="0" fontId="49" fillId="12" borderId="39" xfId="0" applyFont="1" applyFill="1" applyBorder="1" applyAlignment="1">
      <alignment horizontal="left" vertical="top" wrapText="1"/>
    </xf>
    <xf numFmtId="0" fontId="5" fillId="12" borderId="47" xfId="0" applyFont="1" applyFill="1" applyBorder="1" applyAlignment="1">
      <alignment vertical="top" wrapText="1"/>
    </xf>
    <xf numFmtId="0" fontId="63" fillId="0" borderId="0" xfId="3" applyFont="1" applyAlignment="1">
      <alignment vertical="top" wrapText="1"/>
    </xf>
    <xf numFmtId="0" fontId="3" fillId="4" borderId="0" xfId="0" applyFont="1" applyFill="1"/>
    <xf numFmtId="0" fontId="0" fillId="0" borderId="0" xfId="0" applyAlignment="1">
      <alignment horizontal="center" vertical="top"/>
    </xf>
    <xf numFmtId="0" fontId="20" fillId="14" borderId="2" xfId="0" applyFont="1" applyFill="1" applyBorder="1" applyAlignment="1" applyProtection="1">
      <alignment horizontal="right" vertical="top" wrapText="1"/>
      <protection locked="0"/>
    </xf>
    <xf numFmtId="0" fontId="64" fillId="0" borderId="0" xfId="3" quotePrefix="1" applyFont="1" applyAlignment="1">
      <alignment vertical="top" wrapText="1"/>
    </xf>
    <xf numFmtId="0" fontId="0" fillId="0" borderId="0" xfId="0" applyAlignment="1">
      <alignment horizontal="center" vertical="top" wrapText="1"/>
    </xf>
    <xf numFmtId="0" fontId="38" fillId="10" borderId="17" xfId="0" applyFont="1" applyFill="1" applyBorder="1" applyAlignment="1">
      <alignment horizontal="center" vertical="top" wrapText="1"/>
    </xf>
    <xf numFmtId="0" fontId="38" fillId="10" borderId="23" xfId="0" applyFont="1" applyFill="1" applyBorder="1" applyAlignment="1">
      <alignment horizontal="center" vertical="top" wrapText="1"/>
    </xf>
    <xf numFmtId="0" fontId="38" fillId="10" borderId="24" xfId="0" applyFont="1" applyFill="1" applyBorder="1" applyAlignment="1">
      <alignment horizontal="left" vertical="top" wrapText="1"/>
    </xf>
    <xf numFmtId="0" fontId="38" fillId="10" borderId="27" xfId="0" applyFont="1" applyFill="1" applyBorder="1" applyAlignment="1">
      <alignment horizontal="left" vertical="top" wrapText="1"/>
    </xf>
    <xf numFmtId="0" fontId="38" fillId="10" borderId="33" xfId="0" applyFont="1" applyFill="1" applyBorder="1" applyAlignment="1">
      <alignment horizontal="left" vertical="top" wrapText="1"/>
    </xf>
    <xf numFmtId="0" fontId="38" fillId="10" borderId="35" xfId="0" applyFont="1" applyFill="1" applyBorder="1" applyAlignment="1">
      <alignment horizontal="left" vertical="top" wrapText="1"/>
    </xf>
    <xf numFmtId="0" fontId="0" fillId="0" borderId="26" xfId="0" applyBorder="1" applyAlignment="1">
      <alignment horizontal="left" vertical="top"/>
    </xf>
    <xf numFmtId="0" fontId="0" fillId="0" borderId="76" xfId="0" applyBorder="1" applyAlignment="1">
      <alignment horizontal="left" vertical="top"/>
    </xf>
    <xf numFmtId="0" fontId="0" fillId="0" borderId="31" xfId="0" applyBorder="1" applyAlignment="1">
      <alignment horizontal="left" vertical="top"/>
    </xf>
    <xf numFmtId="0" fontId="0" fillId="0" borderId="16" xfId="0" applyBorder="1" applyAlignment="1">
      <alignment horizontal="left" vertical="top" wrapText="1"/>
    </xf>
    <xf numFmtId="0" fontId="36" fillId="0" borderId="43" xfId="3" applyFont="1" applyBorder="1" applyAlignment="1">
      <alignment vertical="top"/>
    </xf>
    <xf numFmtId="0" fontId="38" fillId="10" borderId="42" xfId="6" applyFont="1" applyFill="1" applyBorder="1" applyAlignment="1">
      <alignment horizontal="left" vertical="top" wrapText="1"/>
    </xf>
    <xf numFmtId="0" fontId="5" fillId="0" borderId="28" xfId="0" applyFont="1" applyBorder="1" applyAlignment="1">
      <alignment horizontal="left" vertical="top" wrapText="1"/>
    </xf>
    <xf numFmtId="0" fontId="5" fillId="0" borderId="0" xfId="0" quotePrefix="1" applyFont="1" applyAlignment="1">
      <alignment vertical="top"/>
    </xf>
    <xf numFmtId="49" fontId="5" fillId="0" borderId="0" xfId="0" quotePrefix="1" applyNumberFormat="1" applyFont="1" applyAlignment="1">
      <alignment horizontal="left" vertical="top"/>
    </xf>
    <xf numFmtId="49" fontId="5" fillId="0" borderId="0" xfId="0" applyNumberFormat="1" applyFont="1" applyAlignment="1">
      <alignment vertical="top" wrapText="1"/>
    </xf>
    <xf numFmtId="0" fontId="5" fillId="4" borderId="0" xfId="0" applyFont="1" applyFill="1" applyAlignment="1">
      <alignment vertical="top"/>
    </xf>
    <xf numFmtId="0" fontId="5" fillId="4" borderId="43" xfId="0" applyFont="1" applyFill="1" applyBorder="1" applyAlignment="1">
      <alignment vertical="top"/>
    </xf>
    <xf numFmtId="43" fontId="36" fillId="0" borderId="43" xfId="2" applyFont="1" applyFill="1" applyBorder="1" applyAlignment="1" applyProtection="1">
      <alignment horizontal="center" vertical="top"/>
    </xf>
    <xf numFmtId="0" fontId="49" fillId="0" borderId="38" xfId="0" applyFont="1" applyBorder="1" applyAlignment="1">
      <alignment horizontal="left" vertical="top" wrapText="1"/>
    </xf>
    <xf numFmtId="0" fontId="24" fillId="0" borderId="39" xfId="0" applyFont="1" applyBorder="1" applyAlignment="1">
      <alignment horizontal="left" vertical="top" wrapText="1"/>
    </xf>
    <xf numFmtId="0" fontId="49" fillId="0" borderId="39" xfId="0" applyFont="1" applyBorder="1" applyAlignment="1">
      <alignment horizontal="left" vertical="top" wrapText="1"/>
    </xf>
    <xf numFmtId="0" fontId="24" fillId="0" borderId="0" xfId="0" quotePrefix="1" applyFont="1" applyAlignment="1">
      <alignment horizontal="left" vertical="top"/>
    </xf>
    <xf numFmtId="0" fontId="43" fillId="0" borderId="0" xfId="1" quotePrefix="1" applyFont="1" applyFill="1" applyBorder="1" applyAlignment="1" applyProtection="1">
      <alignment horizontal="left" vertical="top"/>
    </xf>
    <xf numFmtId="0" fontId="56" fillId="0" borderId="0" xfId="1" applyFont="1" applyFill="1" applyBorder="1" applyAlignment="1" applyProtection="1">
      <alignment horizontal="left" vertical="top"/>
    </xf>
    <xf numFmtId="0" fontId="5" fillId="0" borderId="0" xfId="0" quotePrefix="1" applyFont="1" applyAlignment="1">
      <alignment horizontal="left" vertical="top"/>
    </xf>
    <xf numFmtId="0" fontId="43" fillId="0" borderId="0" xfId="1" applyFont="1" applyFill="1" applyAlignment="1" applyProtection="1">
      <alignment vertical="top" wrapText="1"/>
    </xf>
    <xf numFmtId="0" fontId="31" fillId="0" borderId="0" xfId="0" applyFont="1" applyAlignment="1">
      <alignment horizontal="center" vertical="top"/>
    </xf>
    <xf numFmtId="0" fontId="2" fillId="0" borderId="0" xfId="0" applyFont="1" applyAlignment="1">
      <alignment horizontal="justify" vertical="top"/>
    </xf>
    <xf numFmtId="0" fontId="5" fillId="0" borderId="0" xfId="0" applyFont="1" applyAlignment="1">
      <alignment horizontal="justify" vertical="top"/>
    </xf>
    <xf numFmtId="0" fontId="56" fillId="0" borderId="0" xfId="1" applyFont="1" applyFill="1" applyBorder="1" applyAlignment="1" applyProtection="1">
      <alignment horizontal="justify" vertical="top" wrapText="1"/>
    </xf>
    <xf numFmtId="0" fontId="2" fillId="0" borderId="0" xfId="0" applyFont="1" applyAlignment="1">
      <alignment horizontal="justify" vertical="top" wrapText="1"/>
    </xf>
    <xf numFmtId="0" fontId="5" fillId="0" borderId="0" xfId="1" applyFont="1" applyFill="1" applyBorder="1" applyAlignment="1" applyProtection="1">
      <alignment horizontal="justify" vertical="top" wrapText="1"/>
    </xf>
    <xf numFmtId="0" fontId="43" fillId="0" borderId="0" xfId="1" applyFont="1" applyFill="1" applyBorder="1" applyAlignment="1" applyProtection="1">
      <alignment horizontal="justify" vertical="top" wrapText="1"/>
    </xf>
    <xf numFmtId="0" fontId="58" fillId="0" borderId="0" xfId="0" applyFont="1" applyAlignment="1">
      <alignment horizontal="left" vertical="top" wrapText="1"/>
    </xf>
    <xf numFmtId="0" fontId="3" fillId="0" borderId="0" xfId="0" applyFont="1" applyAlignment="1">
      <alignment horizontal="justify" vertical="top" wrapText="1"/>
    </xf>
    <xf numFmtId="0" fontId="8" fillId="0" borderId="0" xfId="0" applyFont="1" applyAlignment="1">
      <alignment horizontal="left" vertical="top" wrapText="1"/>
    </xf>
    <xf numFmtId="0" fontId="5" fillId="0" borderId="27" xfId="0" applyFont="1" applyBorder="1" applyAlignment="1">
      <alignment horizontal="left" vertical="top" wrapText="1"/>
    </xf>
    <xf numFmtId="0" fontId="50" fillId="0" borderId="0" xfId="0" applyFont="1" applyAlignment="1">
      <alignment horizontal="left" vertical="top" wrapText="1"/>
    </xf>
    <xf numFmtId="0" fontId="46" fillId="0" borderId="0" xfId="0" applyFont="1" applyAlignment="1">
      <alignment horizontal="left" vertical="top" wrapText="1"/>
    </xf>
    <xf numFmtId="0" fontId="5" fillId="0" borderId="73" xfId="0" applyFont="1" applyBorder="1" applyAlignment="1">
      <alignment horizontal="left" vertical="top" wrapText="1"/>
    </xf>
    <xf numFmtId="0" fontId="5" fillId="0" borderId="74" xfId="0" applyFont="1" applyBorder="1" applyAlignment="1">
      <alignment horizontal="left" vertical="top" wrapText="1"/>
    </xf>
    <xf numFmtId="0" fontId="5" fillId="0" borderId="0" xfId="0" applyFont="1" applyAlignment="1">
      <alignment horizontal="left" vertical="top"/>
    </xf>
    <xf numFmtId="0" fontId="0" fillId="0" borderId="0" xfId="0" quotePrefix="1" applyAlignment="1">
      <alignment vertical="top"/>
    </xf>
    <xf numFmtId="0" fontId="66" fillId="0" borderId="0" xfId="0" applyFont="1" applyAlignment="1">
      <alignment vertical="top" wrapText="1"/>
    </xf>
    <xf numFmtId="0" fontId="36" fillId="23" borderId="0" xfId="3" applyFont="1" applyFill="1" applyAlignment="1">
      <alignment vertical="top" wrapText="1"/>
    </xf>
    <xf numFmtId="0" fontId="1" fillId="0" borderId="0" xfId="2" applyNumberFormat="1" applyFont="1" applyFill="1" applyBorder="1" applyAlignment="1" applyProtection="1">
      <alignment horizontal="center" vertical="top"/>
    </xf>
    <xf numFmtId="43" fontId="67" fillId="23" borderId="0" xfId="2" applyFont="1" applyFill="1" applyBorder="1" applyAlignment="1" applyProtection="1">
      <alignment horizontal="center" vertical="top"/>
    </xf>
    <xf numFmtId="0" fontId="67" fillId="23" borderId="0" xfId="3" applyFont="1" applyFill="1" applyAlignment="1">
      <alignment vertical="top" wrapText="1"/>
    </xf>
    <xf numFmtId="0" fontId="67" fillId="23" borderId="0" xfId="3" applyFont="1" applyFill="1" applyAlignment="1">
      <alignment vertical="top"/>
    </xf>
    <xf numFmtId="0" fontId="41" fillId="23" borderId="0" xfId="0" applyFont="1" applyFill="1" applyAlignment="1">
      <alignment vertical="top"/>
    </xf>
    <xf numFmtId="0" fontId="65" fillId="23" borderId="0" xfId="0" applyFont="1" applyFill="1" applyAlignment="1">
      <alignment vertical="top"/>
    </xf>
    <xf numFmtId="0" fontId="5" fillId="14" borderId="76" xfId="0" applyFont="1" applyFill="1" applyBorder="1" applyAlignment="1" applyProtection="1">
      <alignment horizontal="left" vertical="top" wrapText="1"/>
      <protection locked="0"/>
    </xf>
    <xf numFmtId="0" fontId="20" fillId="14" borderId="42" xfId="0" applyFont="1" applyFill="1" applyBorder="1" applyAlignment="1" applyProtection="1">
      <alignment horizontal="left" vertical="top" wrapText="1"/>
      <protection locked="0"/>
    </xf>
    <xf numFmtId="0" fontId="20" fillId="14" borderId="76" xfId="0" applyFont="1" applyFill="1" applyBorder="1" applyAlignment="1" applyProtection="1">
      <alignment horizontal="left" vertical="top" wrapText="1"/>
      <protection locked="0"/>
    </xf>
    <xf numFmtId="0" fontId="38" fillId="10" borderId="42" xfId="0" applyFont="1" applyFill="1" applyBorder="1" applyAlignment="1">
      <alignment horizontal="center" vertical="top" wrapText="1"/>
    </xf>
    <xf numFmtId="0" fontId="38" fillId="10" borderId="14" xfId="0" applyFont="1" applyFill="1" applyBorder="1" applyAlignment="1">
      <alignment horizontal="center" vertical="top" wrapText="1"/>
    </xf>
    <xf numFmtId="0" fontId="38" fillId="10" borderId="16" xfId="0" applyFont="1" applyFill="1" applyBorder="1" applyAlignment="1">
      <alignment horizontal="center" vertical="top" wrapText="1"/>
    </xf>
    <xf numFmtId="0" fontId="47" fillId="12" borderId="39" xfId="0" applyFont="1" applyFill="1" applyBorder="1" applyAlignment="1">
      <alignment horizontal="left" vertical="top" wrapText="1"/>
    </xf>
    <xf numFmtId="0" fontId="65" fillId="0" borderId="0" xfId="0" applyFont="1" applyAlignment="1">
      <alignment vertical="top"/>
    </xf>
    <xf numFmtId="0" fontId="2" fillId="0" borderId="32" xfId="0" applyFont="1" applyBorder="1" applyAlignment="1">
      <alignment horizontal="left" vertical="top" wrapText="1"/>
    </xf>
    <xf numFmtId="0" fontId="2" fillId="0" borderId="7" xfId="0" applyFont="1" applyBorder="1" applyAlignment="1">
      <alignment horizontal="left" vertical="center" wrapText="1"/>
    </xf>
    <xf numFmtId="14" fontId="0" fillId="0" borderId="0" xfId="0" applyNumberFormat="1" applyAlignment="1">
      <alignment horizontal="left" vertical="top"/>
    </xf>
    <xf numFmtId="0" fontId="5" fillId="0" borderId="0" xfId="0" applyFont="1" applyAlignment="1">
      <alignment horizontal="center" vertical="top"/>
    </xf>
    <xf numFmtId="0" fontId="38" fillId="10" borderId="67" xfId="0" applyFont="1" applyFill="1" applyBorder="1" applyAlignment="1">
      <alignment horizontal="left" vertical="top" wrapText="1"/>
    </xf>
    <xf numFmtId="0" fontId="38" fillId="10" borderId="90" xfId="0" applyFont="1" applyFill="1" applyBorder="1" applyAlignment="1">
      <alignment horizontal="left" vertical="top" wrapText="1"/>
    </xf>
    <xf numFmtId="0" fontId="38" fillId="10" borderId="91" xfId="0" applyFont="1" applyFill="1" applyBorder="1" applyAlignment="1">
      <alignment horizontal="left" vertical="top" wrapText="1"/>
    </xf>
    <xf numFmtId="0" fontId="38" fillId="10" borderId="66" xfId="0" applyFont="1" applyFill="1" applyBorder="1" applyAlignment="1">
      <alignment horizontal="left" vertical="top" wrapText="1"/>
    </xf>
    <xf numFmtId="0" fontId="38" fillId="10" borderId="45" xfId="0" applyFont="1" applyFill="1" applyBorder="1" applyAlignment="1">
      <alignment horizontal="left" vertical="top" wrapText="1"/>
    </xf>
    <xf numFmtId="0" fontId="0" fillId="19" borderId="42" xfId="0" applyFill="1" applyBorder="1" applyAlignment="1">
      <alignment horizontal="left" vertical="top" wrapText="1"/>
    </xf>
    <xf numFmtId="0" fontId="0" fillId="0" borderId="42" xfId="0" applyBorder="1" applyAlignment="1">
      <alignment horizontal="left" vertical="top" wrapText="1"/>
    </xf>
    <xf numFmtId="0" fontId="0" fillId="19" borderId="42" xfId="0" applyFill="1" applyBorder="1" applyAlignment="1">
      <alignment vertical="top" wrapText="1"/>
    </xf>
    <xf numFmtId="0" fontId="0" fillId="19" borderId="42" xfId="0" applyFill="1" applyBorder="1" applyAlignment="1">
      <alignment horizontal="left" vertical="top"/>
    </xf>
    <xf numFmtId="0" fontId="38" fillId="10" borderId="14" xfId="0" applyFont="1" applyFill="1" applyBorder="1" applyAlignment="1">
      <alignment horizontal="left" vertical="top" wrapText="1"/>
    </xf>
    <xf numFmtId="0" fontId="38" fillId="10" borderId="1" xfId="0" applyFont="1" applyFill="1" applyBorder="1" applyAlignment="1">
      <alignment horizontal="left" vertical="top" wrapText="1"/>
    </xf>
    <xf numFmtId="0" fontId="38" fillId="10" borderId="64" xfId="0" applyFont="1" applyFill="1" applyBorder="1" applyAlignment="1">
      <alignment horizontal="left" vertical="top" wrapText="1"/>
    </xf>
    <xf numFmtId="0" fontId="38" fillId="10" borderId="29" xfId="0" applyFont="1" applyFill="1" applyBorder="1" applyAlignment="1">
      <alignment horizontal="left" vertical="top" wrapText="1"/>
    </xf>
    <xf numFmtId="0" fontId="38" fillId="10" borderId="30" xfId="0" applyFont="1" applyFill="1" applyBorder="1" applyAlignment="1">
      <alignment horizontal="left" vertical="top" wrapText="1"/>
    </xf>
    <xf numFmtId="0" fontId="38" fillId="24" borderId="1" xfId="0" applyFont="1" applyFill="1" applyBorder="1" applyAlignment="1">
      <alignment horizontal="left" vertical="top" wrapText="1"/>
    </xf>
    <xf numFmtId="0" fontId="38" fillId="25" borderId="1" xfId="0" applyFont="1" applyFill="1" applyBorder="1" applyAlignment="1">
      <alignment horizontal="left" vertical="top" wrapText="1"/>
    </xf>
    <xf numFmtId="0" fontId="38" fillId="10" borderId="49" xfId="0" applyFont="1" applyFill="1" applyBorder="1" applyAlignment="1">
      <alignment horizontal="left" vertical="top" wrapText="1"/>
    </xf>
    <xf numFmtId="0" fontId="38" fillId="10" borderId="67" xfId="0" applyFont="1" applyFill="1" applyBorder="1" applyAlignment="1">
      <alignment horizontal="center" vertical="top" wrapText="1"/>
    </xf>
    <xf numFmtId="0" fontId="38" fillId="10" borderId="66" xfId="0" applyFont="1" applyFill="1" applyBorder="1" applyAlignment="1">
      <alignment horizontal="center" vertical="top" wrapText="1"/>
    </xf>
    <xf numFmtId="0" fontId="38" fillId="10" borderId="50" xfId="0" applyFont="1" applyFill="1" applyBorder="1" applyAlignment="1">
      <alignment horizontal="center" vertical="top" wrapText="1"/>
    </xf>
    <xf numFmtId="0" fontId="38" fillId="10" borderId="32" xfId="0" applyFont="1" applyFill="1" applyBorder="1" applyAlignment="1">
      <alignment horizontal="center" vertical="top" wrapText="1"/>
    </xf>
    <xf numFmtId="0" fontId="0" fillId="0" borderId="92" xfId="0" applyBorder="1" applyAlignment="1">
      <alignment horizontal="left" vertical="top"/>
    </xf>
    <xf numFmtId="0" fontId="5" fillId="0" borderId="0" xfId="0" applyFont="1" applyAlignment="1">
      <alignment horizontal="center" vertical="top" wrapText="1"/>
    </xf>
    <xf numFmtId="0" fontId="43" fillId="0" borderId="66" xfId="1" applyFont="1" applyFill="1" applyBorder="1" applyAlignment="1" applyProtection="1">
      <alignment vertical="top"/>
    </xf>
    <xf numFmtId="0" fontId="2" fillId="0" borderId="45" xfId="0" applyFont="1" applyBorder="1" applyAlignment="1">
      <alignment vertical="top" wrapText="1"/>
    </xf>
    <xf numFmtId="0" fontId="38" fillId="24" borderId="92" xfId="0" applyFont="1" applyFill="1" applyBorder="1" applyAlignment="1">
      <alignment horizontal="center" vertical="top" wrapText="1"/>
    </xf>
    <xf numFmtId="0" fontId="38" fillId="24" borderId="78" xfId="0" applyFont="1" applyFill="1" applyBorder="1" applyAlignment="1">
      <alignment horizontal="center" vertical="top" wrapText="1"/>
    </xf>
    <xf numFmtId="0" fontId="38" fillId="24" borderId="80" xfId="0" applyFont="1" applyFill="1" applyBorder="1" applyAlignment="1">
      <alignment horizontal="center" vertical="top" wrapText="1"/>
    </xf>
    <xf numFmtId="0" fontId="38" fillId="25" borderId="92" xfId="0" applyFont="1" applyFill="1" applyBorder="1" applyAlignment="1">
      <alignment horizontal="center" vertical="top" wrapText="1"/>
    </xf>
    <xf numFmtId="0" fontId="38" fillId="25" borderId="78" xfId="0" applyFont="1" applyFill="1" applyBorder="1" applyAlignment="1">
      <alignment horizontal="center" vertical="top" wrapText="1"/>
    </xf>
    <xf numFmtId="0" fontId="38" fillId="25" borderId="80" xfId="0" applyFont="1" applyFill="1" applyBorder="1" applyAlignment="1">
      <alignment horizontal="center" vertical="top" wrapText="1"/>
    </xf>
    <xf numFmtId="0" fontId="38" fillId="25" borderId="65" xfId="0" applyFont="1" applyFill="1" applyBorder="1" applyAlignment="1">
      <alignment horizontal="center" vertical="top" wrapText="1"/>
    </xf>
    <xf numFmtId="0" fontId="38" fillId="24" borderId="65" xfId="0" applyFont="1" applyFill="1" applyBorder="1" applyAlignment="1">
      <alignment horizontal="center" vertical="top" wrapText="1"/>
    </xf>
    <xf numFmtId="0" fontId="38" fillId="10" borderId="92" xfId="0" applyFont="1" applyFill="1" applyBorder="1" applyAlignment="1">
      <alignment horizontal="center" vertical="top" wrapText="1"/>
    </xf>
    <xf numFmtId="0" fontId="38" fillId="10" borderId="78" xfId="0" applyFont="1" applyFill="1" applyBorder="1" applyAlignment="1">
      <alignment horizontal="center" vertical="top" wrapText="1"/>
    </xf>
    <xf numFmtId="0" fontId="38" fillId="10" borderId="65" xfId="0" applyFont="1" applyFill="1" applyBorder="1" applyAlignment="1">
      <alignment horizontal="center" vertical="top" wrapText="1"/>
    </xf>
    <xf numFmtId="0" fontId="38" fillId="10" borderId="80" xfId="0" applyFont="1" applyFill="1" applyBorder="1" applyAlignment="1">
      <alignment horizontal="center" vertical="top" wrapText="1"/>
    </xf>
    <xf numFmtId="0" fontId="38" fillId="24" borderId="49" xfId="0" applyFont="1" applyFill="1" applyBorder="1" applyAlignment="1">
      <alignment horizontal="left" vertical="top" wrapText="1"/>
    </xf>
    <xf numFmtId="0" fontId="38" fillId="24" borderId="77" xfId="0" applyFont="1" applyFill="1" applyBorder="1" applyAlignment="1">
      <alignment horizontal="left" vertical="top" wrapText="1"/>
    </xf>
    <xf numFmtId="0" fontId="38" fillId="24" borderId="79" xfId="0" applyFont="1" applyFill="1" applyBorder="1" applyAlignment="1">
      <alignment horizontal="left" vertical="top" wrapText="1"/>
    </xf>
    <xf numFmtId="0" fontId="38" fillId="10" borderId="77" xfId="0" applyFont="1" applyFill="1" applyBorder="1" applyAlignment="1">
      <alignment horizontal="left" vertical="top" wrapText="1"/>
    </xf>
    <xf numFmtId="0" fontId="38" fillId="10" borderId="79" xfId="0" applyFont="1" applyFill="1" applyBorder="1" applyAlignment="1">
      <alignment horizontal="left" vertical="top" wrapText="1"/>
    </xf>
    <xf numFmtId="0" fontId="38" fillId="25" borderId="49" xfId="0" applyFont="1" applyFill="1" applyBorder="1" applyAlignment="1">
      <alignment horizontal="left" vertical="top" wrapText="1"/>
    </xf>
    <xf numFmtId="0" fontId="38" fillId="25" borderId="77" xfId="0" applyFont="1" applyFill="1" applyBorder="1" applyAlignment="1">
      <alignment horizontal="left" vertical="top" wrapText="1"/>
    </xf>
    <xf numFmtId="0" fontId="38" fillId="25" borderId="79" xfId="0" applyFont="1" applyFill="1" applyBorder="1" applyAlignment="1">
      <alignment horizontal="left" vertical="top" wrapText="1"/>
    </xf>
    <xf numFmtId="0" fontId="2" fillId="0" borderId="64" xfId="0" applyFont="1" applyBorder="1" applyAlignment="1">
      <alignment horizontal="left" vertical="top" wrapText="1"/>
    </xf>
    <xf numFmtId="0" fontId="2" fillId="0" borderId="42" xfId="0" applyFont="1" applyBorder="1" applyAlignment="1">
      <alignment horizontal="left" vertical="top" wrapText="1"/>
    </xf>
    <xf numFmtId="0" fontId="2" fillId="0" borderId="0" xfId="0" applyFont="1" applyAlignment="1">
      <alignment horizontal="center" vertical="top" wrapText="1"/>
    </xf>
    <xf numFmtId="0" fontId="5" fillId="14" borderId="72" xfId="0" applyFont="1" applyFill="1" applyBorder="1" applyAlignment="1" applyProtection="1">
      <alignment horizontal="center" vertical="top" wrapText="1"/>
      <protection locked="0"/>
    </xf>
    <xf numFmtId="0" fontId="54" fillId="0" borderId="0" xfId="0" applyFont="1" applyAlignment="1">
      <alignment vertical="top" wrapText="1"/>
    </xf>
    <xf numFmtId="0" fontId="44" fillId="21" borderId="0" xfId="0" applyFont="1" applyFill="1" applyAlignment="1">
      <alignment vertical="top" wrapText="1"/>
    </xf>
    <xf numFmtId="0" fontId="52" fillId="0" borderId="0" xfId="0" applyFont="1" applyAlignment="1">
      <alignment vertical="top" wrapText="1"/>
    </xf>
    <xf numFmtId="0" fontId="40" fillId="0" borderId="0" xfId="0" applyFont="1" applyAlignment="1">
      <alignment vertical="top" wrapText="1"/>
    </xf>
    <xf numFmtId="0" fontId="20" fillId="0" borderId="0" xfId="0" applyFont="1" applyAlignment="1">
      <alignment vertical="top" wrapText="1"/>
    </xf>
    <xf numFmtId="0" fontId="2" fillId="0" borderId="7" xfId="0" applyFont="1" applyBorder="1" applyAlignment="1">
      <alignment horizontal="center" vertical="center" wrapText="1"/>
    </xf>
    <xf numFmtId="0" fontId="2" fillId="0" borderId="26" xfId="0" applyFont="1" applyBorder="1" applyAlignment="1">
      <alignment vertical="top" wrapText="1"/>
    </xf>
    <xf numFmtId="0" fontId="2" fillId="0" borderId="41" xfId="0" applyFont="1" applyBorder="1" applyAlignment="1">
      <alignment vertical="top" wrapText="1"/>
    </xf>
    <xf numFmtId="0" fontId="2" fillId="0" borderId="2" xfId="0" applyFont="1" applyBorder="1" applyAlignment="1">
      <alignment horizontal="left" vertical="top" wrapText="1"/>
    </xf>
    <xf numFmtId="0" fontId="57" fillId="0" borderId="0" xfId="0" applyFont="1" applyAlignment="1">
      <alignment vertical="top" wrapText="1"/>
    </xf>
    <xf numFmtId="0" fontId="47" fillId="0" borderId="0" xfId="0" applyFont="1" applyAlignment="1">
      <alignment vertical="top" wrapText="1"/>
    </xf>
    <xf numFmtId="0" fontId="2" fillId="0" borderId="68" xfId="0" applyFont="1" applyBorder="1" applyAlignment="1">
      <alignment vertical="top" wrapText="1"/>
    </xf>
    <xf numFmtId="0" fontId="2" fillId="12" borderId="2" xfId="0" applyFont="1" applyFill="1" applyBorder="1" applyAlignment="1">
      <alignment vertical="top" wrapText="1"/>
    </xf>
    <xf numFmtId="0" fontId="24" fillId="12" borderId="0" xfId="0" applyFont="1" applyFill="1" applyAlignment="1">
      <alignment vertical="top" wrapText="1"/>
    </xf>
    <xf numFmtId="0" fontId="2" fillId="0" borderId="66" xfId="0" applyFont="1" applyBorder="1" applyAlignment="1">
      <alignment vertical="top" wrapText="1"/>
    </xf>
    <xf numFmtId="0" fontId="40" fillId="12" borderId="0" xfId="0" applyFont="1" applyFill="1" applyAlignment="1">
      <alignment vertical="top" wrapText="1"/>
    </xf>
    <xf numFmtId="0" fontId="11" fillId="0" borderId="68" xfId="0" applyFont="1" applyBorder="1" applyAlignment="1">
      <alignment horizontal="left" vertical="top" wrapText="1"/>
    </xf>
    <xf numFmtId="0" fontId="11" fillId="0" borderId="70" xfId="0" applyFont="1" applyBorder="1" applyAlignment="1">
      <alignment horizontal="left" vertical="top" wrapText="1"/>
    </xf>
    <xf numFmtId="0" fontId="2" fillId="12" borderId="49" xfId="0" applyFont="1" applyFill="1" applyBorder="1" applyAlignment="1">
      <alignment vertical="top" wrapText="1"/>
    </xf>
    <xf numFmtId="0" fontId="2" fillId="0" borderId="51" xfId="0" applyFont="1" applyBorder="1" applyAlignment="1">
      <alignment vertical="top" wrapText="1"/>
    </xf>
    <xf numFmtId="0" fontId="2" fillId="0" borderId="75" xfId="0" applyFont="1" applyBorder="1" applyAlignment="1">
      <alignment vertical="top" wrapText="1"/>
    </xf>
    <xf numFmtId="0" fontId="53" fillId="0" borderId="0" xfId="0" applyFont="1" applyAlignment="1">
      <alignment vertical="top" wrapText="1"/>
    </xf>
    <xf numFmtId="0" fontId="48" fillId="0" borderId="0" xfId="0" applyFont="1" applyAlignment="1">
      <alignment vertical="top"/>
    </xf>
    <xf numFmtId="0" fontId="7" fillId="0" borderId="0" xfId="0" applyFont="1" applyAlignment="1">
      <alignment vertical="top"/>
    </xf>
    <xf numFmtId="0" fontId="15" fillId="0" borderId="0" xfId="0" applyFont="1" applyAlignment="1">
      <alignment vertical="top"/>
    </xf>
    <xf numFmtId="0" fontId="2" fillId="12" borderId="42" xfId="0" applyFont="1" applyFill="1" applyBorder="1" applyAlignment="1">
      <alignment horizontal="center" vertical="top" wrapText="1"/>
    </xf>
    <xf numFmtId="0" fontId="2" fillId="12" borderId="30" xfId="0" applyFont="1" applyFill="1" applyBorder="1" applyAlignment="1">
      <alignment horizontal="center" vertical="top" wrapText="1"/>
    </xf>
    <xf numFmtId="0" fontId="5" fillId="0" borderId="0" xfId="0" quotePrefix="1" applyFont="1" applyAlignment="1">
      <alignment vertical="top" wrapText="1"/>
    </xf>
    <xf numFmtId="0" fontId="0" fillId="21" borderId="0" xfId="0" applyFill="1" applyAlignment="1">
      <alignment vertical="top"/>
    </xf>
    <xf numFmtId="0" fontId="2" fillId="0" borderId="2" xfId="0" applyFont="1" applyBorder="1" applyAlignment="1">
      <alignment vertical="top"/>
    </xf>
    <xf numFmtId="0" fontId="2" fillId="0" borderId="26" xfId="0" applyFont="1" applyBorder="1" applyAlignment="1">
      <alignment vertical="top"/>
    </xf>
    <xf numFmtId="0" fontId="2" fillId="15" borderId="0" xfId="0" applyFont="1" applyFill="1" applyAlignment="1">
      <alignment horizontal="center" vertical="top" wrapText="1"/>
    </xf>
    <xf numFmtId="0" fontId="44" fillId="0" borderId="0" xfId="0" applyFont="1" applyAlignment="1">
      <alignment horizontal="left" vertical="top"/>
    </xf>
    <xf numFmtId="0" fontId="2" fillId="14" borderId="42" xfId="0" applyFont="1" applyFill="1" applyBorder="1" applyAlignment="1" applyProtection="1">
      <alignment vertical="top" wrapText="1"/>
      <protection locked="0"/>
    </xf>
    <xf numFmtId="0" fontId="2" fillId="14" borderId="76" xfId="0" applyFont="1" applyFill="1" applyBorder="1" applyAlignment="1" applyProtection="1">
      <alignment vertical="top" wrapText="1"/>
      <protection locked="0"/>
    </xf>
    <xf numFmtId="0" fontId="5" fillId="14" borderId="30" xfId="0" applyFont="1" applyFill="1" applyBorder="1" applyAlignment="1" applyProtection="1">
      <alignment horizontal="center" vertical="top" wrapText="1"/>
      <protection locked="0"/>
    </xf>
    <xf numFmtId="0" fontId="5" fillId="6" borderId="8" xfId="0" applyFont="1" applyFill="1" applyBorder="1" applyAlignment="1">
      <alignment horizontal="left" vertical="top" wrapText="1"/>
    </xf>
    <xf numFmtId="0" fontId="5" fillId="6" borderId="9" xfId="0" applyFont="1" applyFill="1" applyBorder="1" applyAlignment="1">
      <alignment horizontal="left" vertical="top" wrapText="1"/>
    </xf>
    <xf numFmtId="0" fontId="5" fillId="12" borderId="0" xfId="1" applyFont="1" applyFill="1" applyBorder="1" applyAlignment="1" applyProtection="1">
      <alignment horizontal="justify" vertical="top" wrapText="1"/>
    </xf>
    <xf numFmtId="0" fontId="5" fillId="12" borderId="0" xfId="0" applyFont="1" applyFill="1" applyAlignment="1">
      <alignment horizontal="justify" vertical="top" wrapText="1"/>
    </xf>
    <xf numFmtId="0" fontId="5" fillId="12" borderId="35" xfId="0" applyFont="1" applyFill="1" applyBorder="1" applyAlignment="1">
      <alignment horizontal="justify" vertical="top" wrapText="1"/>
    </xf>
    <xf numFmtId="0" fontId="50" fillId="16" borderId="0" xfId="0" applyFont="1" applyFill="1" applyAlignment="1">
      <alignment horizontal="left" vertical="center" wrapText="1"/>
    </xf>
    <xf numFmtId="0" fontId="46" fillId="16" borderId="0" xfId="0" applyFont="1" applyFill="1" applyAlignment="1">
      <alignment horizontal="left" vertical="center" wrapText="1"/>
    </xf>
    <xf numFmtId="0" fontId="46" fillId="16" borderId="35" xfId="0" applyFont="1" applyFill="1" applyBorder="1" applyAlignment="1">
      <alignment horizontal="left" vertical="center" wrapText="1"/>
    </xf>
    <xf numFmtId="0" fontId="56" fillId="12" borderId="0" xfId="1" applyFont="1" applyFill="1" applyBorder="1" applyAlignment="1" applyProtection="1">
      <alignment horizontal="justify" vertical="top" wrapText="1"/>
    </xf>
    <xf numFmtId="0" fontId="2" fillId="12" borderId="0" xfId="0" applyFont="1" applyFill="1" applyAlignment="1">
      <alignment horizontal="justify" vertical="top" wrapText="1"/>
    </xf>
    <xf numFmtId="0" fontId="2" fillId="12" borderId="35" xfId="0" applyFont="1" applyFill="1" applyBorder="1" applyAlignment="1">
      <alignment horizontal="justify" vertical="top" wrapText="1"/>
    </xf>
    <xf numFmtId="0" fontId="3" fillId="12" borderId="0" xfId="0" applyFont="1" applyFill="1" applyAlignment="1">
      <alignment horizontal="left" vertical="top" wrapText="1" indent="1"/>
    </xf>
    <xf numFmtId="0" fontId="3" fillId="12" borderId="35" xfId="0" applyFont="1" applyFill="1" applyBorder="1" applyAlignment="1">
      <alignment horizontal="left" vertical="top" wrapText="1" indent="1"/>
    </xf>
    <xf numFmtId="0" fontId="43" fillId="12" borderId="0" xfId="1" applyFont="1" applyFill="1" applyBorder="1" applyAlignment="1" applyProtection="1">
      <alignment horizontal="justify" vertical="top" wrapText="1"/>
    </xf>
    <xf numFmtId="0" fontId="0" fillId="0" borderId="54" xfId="0" applyBorder="1" applyAlignment="1">
      <alignment horizontal="left" vertical="top"/>
    </xf>
    <xf numFmtId="0" fontId="0" fillId="0" borderId="55" xfId="0" applyBorder="1" applyAlignment="1">
      <alignment horizontal="left" vertical="top"/>
    </xf>
    <xf numFmtId="0" fontId="0" fillId="0" borderId="56" xfId="0" applyBorder="1" applyAlignment="1">
      <alignment horizontal="left" vertical="top"/>
    </xf>
    <xf numFmtId="0" fontId="0" fillId="13" borderId="57" xfId="0" applyFill="1" applyBorder="1" applyAlignment="1">
      <alignment horizontal="left" vertical="top"/>
    </xf>
    <xf numFmtId="0" fontId="0" fillId="13" borderId="58" xfId="0" applyFill="1" applyBorder="1" applyAlignment="1">
      <alignment horizontal="left" vertical="top"/>
    </xf>
    <xf numFmtId="0" fontId="0" fillId="13" borderId="59" xfId="0" applyFill="1" applyBorder="1" applyAlignment="1">
      <alignment horizontal="left" vertical="top"/>
    </xf>
    <xf numFmtId="0" fontId="0" fillId="13" borderId="60" xfId="0" applyFill="1" applyBorder="1" applyAlignment="1">
      <alignment horizontal="left" vertical="top"/>
    </xf>
    <xf numFmtId="0" fontId="0" fillId="13" borderId="55" xfId="0" applyFill="1" applyBorder="1" applyAlignment="1">
      <alignment horizontal="left" vertical="top"/>
    </xf>
    <xf numFmtId="0" fontId="0" fillId="13" borderId="61" xfId="0" applyFill="1" applyBorder="1" applyAlignment="1">
      <alignment horizontal="left" vertical="top"/>
    </xf>
    <xf numFmtId="0" fontId="2" fillId="6" borderId="32" xfId="0" applyFont="1" applyFill="1" applyBorder="1" applyAlignment="1">
      <alignment horizontal="left" vertical="top" wrapText="1"/>
    </xf>
    <xf numFmtId="0" fontId="0" fillId="6" borderId="27" xfId="0" applyFill="1" applyBorder="1" applyAlignment="1">
      <alignment horizontal="left" vertical="top" wrapText="1"/>
    </xf>
    <xf numFmtId="0" fontId="0" fillId="6" borderId="33" xfId="0" applyFill="1" applyBorder="1" applyAlignment="1">
      <alignment horizontal="left" vertical="top" wrapText="1"/>
    </xf>
    <xf numFmtId="0" fontId="5" fillId="12" borderId="27" xfId="0" applyFont="1" applyFill="1" applyBorder="1" applyAlignment="1">
      <alignment horizontal="left" vertical="top" wrapText="1"/>
    </xf>
    <xf numFmtId="0" fontId="5" fillId="12" borderId="0" xfId="0" applyFont="1" applyFill="1" applyAlignment="1">
      <alignment horizontal="left" vertical="top" wrapText="1"/>
    </xf>
    <xf numFmtId="0" fontId="0" fillId="12" borderId="0" xfId="0" applyFill="1" applyAlignment="1">
      <alignment horizontal="left" vertical="top" wrapText="1"/>
    </xf>
    <xf numFmtId="0" fontId="5" fillId="12" borderId="28" xfId="0" applyFont="1" applyFill="1" applyBorder="1" applyAlignment="1">
      <alignment horizontal="left" vertical="top" wrapText="1"/>
    </xf>
    <xf numFmtId="0" fontId="0" fillId="12" borderId="28" xfId="0" applyFill="1" applyBorder="1" applyAlignment="1">
      <alignment horizontal="left" vertical="top" wrapText="1"/>
    </xf>
    <xf numFmtId="0" fontId="2" fillId="0" borderId="27" xfId="0" applyFont="1" applyBorder="1" applyAlignment="1">
      <alignment horizontal="left" vertical="top" wrapText="1"/>
    </xf>
    <xf numFmtId="0" fontId="0" fillId="0" borderId="27" xfId="0" applyBorder="1" applyAlignment="1">
      <alignment horizontal="left" vertical="top" wrapText="1"/>
    </xf>
    <xf numFmtId="0" fontId="32"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2" fillId="0" borderId="28" xfId="0" applyFont="1" applyBorder="1" applyAlignment="1">
      <alignment horizontal="left" vertical="top" wrapText="1"/>
    </xf>
    <xf numFmtId="0" fontId="0" fillId="0" borderId="28" xfId="0" applyBorder="1" applyAlignment="1">
      <alignment horizontal="left" vertical="top" wrapText="1"/>
    </xf>
    <xf numFmtId="0" fontId="0" fillId="0" borderId="62" xfId="0" applyBorder="1" applyAlignment="1">
      <alignment horizontal="left" vertical="top"/>
    </xf>
    <xf numFmtId="0" fontId="0" fillId="0" borderId="58" xfId="0" applyBorder="1" applyAlignment="1">
      <alignment horizontal="left" vertical="top"/>
    </xf>
    <xf numFmtId="0" fontId="0" fillId="0" borderId="63" xfId="0" applyBorder="1" applyAlignment="1">
      <alignment horizontal="left" vertical="top"/>
    </xf>
    <xf numFmtId="0" fontId="2" fillId="6" borderId="34" xfId="0" applyFont="1" applyFill="1" applyBorder="1" applyAlignment="1">
      <alignment horizontal="left" vertical="top" wrapText="1"/>
    </xf>
    <xf numFmtId="0" fontId="0" fillId="0" borderId="35" xfId="0" applyBorder="1" applyAlignment="1">
      <alignment horizontal="left" vertical="top" wrapText="1"/>
    </xf>
    <xf numFmtId="0" fontId="2" fillId="0" borderId="8" xfId="0" applyFont="1" applyBorder="1" applyAlignment="1">
      <alignment horizontal="left" vertical="top" wrapText="1"/>
    </xf>
    <xf numFmtId="0" fontId="0" fillId="0" borderId="8" xfId="0" applyBorder="1" applyAlignment="1">
      <alignment horizontal="left" vertical="top" wrapText="1"/>
    </xf>
    <xf numFmtId="0" fontId="2" fillId="6" borderId="36" xfId="0" applyFont="1" applyFill="1" applyBorder="1" applyAlignment="1">
      <alignment horizontal="left" vertical="top" wrapText="1"/>
    </xf>
    <xf numFmtId="0" fontId="0" fillId="0" borderId="37" xfId="0" applyBorder="1" applyAlignment="1">
      <alignment horizontal="left" vertical="top" wrapText="1"/>
    </xf>
    <xf numFmtId="0" fontId="5" fillId="6" borderId="28" xfId="0" applyFont="1" applyFill="1" applyBorder="1" applyAlignment="1">
      <alignment horizontal="left" vertical="top" wrapText="1"/>
    </xf>
    <xf numFmtId="0" fontId="5" fillId="6" borderId="37" xfId="0" applyFont="1" applyFill="1" applyBorder="1" applyAlignment="1">
      <alignment horizontal="left" vertical="top" wrapText="1"/>
    </xf>
    <xf numFmtId="0" fontId="27" fillId="0" borderId="0" xfId="0" applyFont="1" applyAlignment="1">
      <alignment vertical="center" wrapText="1"/>
    </xf>
    <xf numFmtId="0" fontId="0" fillId="0" borderId="0" xfId="0" applyAlignment="1">
      <alignment vertical="center" wrapText="1"/>
    </xf>
    <xf numFmtId="0" fontId="24" fillId="11" borderId="32" xfId="0" applyFont="1" applyFill="1" applyBorder="1" applyAlignment="1">
      <alignment horizontal="left" vertical="top" wrapText="1"/>
    </xf>
    <xf numFmtId="0" fontId="0" fillId="0" borderId="27" xfId="0" applyBorder="1"/>
    <xf numFmtId="0" fontId="0" fillId="0" borderId="33" xfId="0" applyBorder="1"/>
    <xf numFmtId="0" fontId="24" fillId="11" borderId="36" xfId="0" applyFont="1" applyFill="1" applyBorder="1" applyAlignment="1">
      <alignment horizontal="left" vertical="top" wrapText="1"/>
    </xf>
    <xf numFmtId="0" fontId="24" fillId="11" borderId="28" xfId="0" applyFont="1" applyFill="1" applyBorder="1" applyAlignment="1">
      <alignment horizontal="left" vertical="top" wrapText="1"/>
    </xf>
    <xf numFmtId="0" fontId="24" fillId="11" borderId="37" xfId="0" applyFont="1" applyFill="1" applyBorder="1" applyAlignment="1">
      <alignment horizontal="left" vertical="top" wrapText="1"/>
    </xf>
    <xf numFmtId="0" fontId="56" fillId="0" borderId="0" xfId="1" applyFont="1" applyAlignment="1" applyProtection="1">
      <alignment horizontal="left"/>
    </xf>
    <xf numFmtId="0" fontId="5" fillId="12" borderId="35" xfId="0" applyFont="1" applyFill="1" applyBorder="1" applyAlignment="1">
      <alignment horizontal="left" vertical="top" wrapText="1"/>
    </xf>
    <xf numFmtId="0" fontId="0" fillId="0" borderId="0" xfId="0" applyAlignment="1">
      <alignment horizontal="justify" vertical="top" wrapText="1"/>
    </xf>
    <xf numFmtId="0" fontId="0" fillId="0" borderId="35" xfId="0" applyBorder="1" applyAlignment="1">
      <alignment horizontal="justify" vertical="top" wrapText="1"/>
    </xf>
    <xf numFmtId="0" fontId="24" fillId="11" borderId="34" xfId="0" applyFont="1" applyFill="1" applyBorder="1" applyAlignment="1">
      <alignment horizontal="left" vertical="top" wrapText="1"/>
    </xf>
    <xf numFmtId="0" fontId="24" fillId="11" borderId="0" xfId="0" applyFont="1" applyFill="1" applyAlignment="1">
      <alignment horizontal="left" vertical="top" wrapText="1"/>
    </xf>
    <xf numFmtId="0" fontId="24" fillId="11" borderId="35" xfId="0" applyFont="1" applyFill="1" applyBorder="1" applyAlignment="1">
      <alignment horizontal="left" vertical="top" wrapText="1"/>
    </xf>
    <xf numFmtId="0" fontId="27" fillId="0" borderId="0" xfId="0" applyFont="1" applyAlignment="1">
      <alignment horizontal="justify" vertical="distributed" wrapText="1"/>
    </xf>
    <xf numFmtId="0" fontId="41" fillId="0" borderId="0" xfId="0" applyFont="1" applyAlignment="1">
      <alignment wrapText="1"/>
    </xf>
    <xf numFmtId="0" fontId="3" fillId="12" borderId="0" xfId="0" applyFont="1" applyFill="1" applyAlignment="1">
      <alignment horizontal="justify" vertical="top" wrapText="1"/>
    </xf>
    <xf numFmtId="0" fontId="3" fillId="12" borderId="35" xfId="0" applyFont="1" applyFill="1" applyBorder="1" applyAlignment="1">
      <alignment horizontal="justify" vertical="top" wrapText="1"/>
    </xf>
    <xf numFmtId="0" fontId="5" fillId="12" borderId="0" xfId="0" applyFont="1" applyFill="1" applyAlignment="1">
      <alignment horizontal="justify" vertical="top"/>
    </xf>
    <xf numFmtId="0" fontId="5" fillId="12" borderId="35" xfId="0" applyFont="1" applyFill="1" applyBorder="1" applyAlignment="1">
      <alignment horizontal="justify" vertical="top"/>
    </xf>
    <xf numFmtId="0" fontId="24" fillId="0" borderId="27" xfId="0" applyFont="1" applyBorder="1" applyAlignment="1">
      <alignment horizontal="left" vertical="top" wrapText="1"/>
    </xf>
    <xf numFmtId="0" fontId="31" fillId="12" borderId="27" xfId="0" applyFont="1" applyFill="1" applyBorder="1" applyAlignment="1">
      <alignment horizontal="center" vertical="top"/>
    </xf>
    <xf numFmtId="0" fontId="31" fillId="12" borderId="33" xfId="0" applyFont="1" applyFill="1" applyBorder="1" applyAlignment="1">
      <alignment horizontal="center" vertical="top"/>
    </xf>
    <xf numFmtId="0" fontId="5" fillId="6" borderId="0" xfId="0" applyFont="1" applyFill="1" applyAlignment="1">
      <alignment horizontal="left" vertical="top" wrapText="1"/>
    </xf>
    <xf numFmtId="0" fontId="5" fillId="6" borderId="35" xfId="0" applyFont="1" applyFill="1" applyBorder="1" applyAlignment="1">
      <alignment horizontal="left" vertical="top" wrapText="1"/>
    </xf>
    <xf numFmtId="0" fontId="5" fillId="6" borderId="27" xfId="0" applyFont="1" applyFill="1" applyBorder="1" applyAlignment="1">
      <alignment horizontal="left" vertical="top" wrapText="1"/>
    </xf>
    <xf numFmtId="0" fontId="5" fillId="6" borderId="33" xfId="0" applyFont="1" applyFill="1" applyBorder="1" applyAlignment="1">
      <alignment horizontal="left" vertical="top" wrapText="1"/>
    </xf>
    <xf numFmtId="0" fontId="43" fillId="12" borderId="0" xfId="1" applyFont="1" applyFill="1" applyAlignment="1" applyProtection="1">
      <alignment horizontal="justify" vertical="top" wrapText="1"/>
    </xf>
    <xf numFmtId="0" fontId="43" fillId="12" borderId="35" xfId="1" applyFont="1" applyFill="1" applyBorder="1" applyAlignment="1" applyProtection="1">
      <alignment horizontal="justify" vertical="top" wrapText="1"/>
    </xf>
    <xf numFmtId="0" fontId="56" fillId="12" borderId="27" xfId="1" applyFont="1" applyFill="1" applyBorder="1" applyAlignment="1" applyProtection="1">
      <alignment horizontal="left" vertical="top" wrapText="1"/>
    </xf>
    <xf numFmtId="0" fontId="0" fillId="0" borderId="33" xfId="0" applyBorder="1" applyAlignment="1">
      <alignment horizontal="left" vertical="top" wrapText="1"/>
    </xf>
    <xf numFmtId="0" fontId="56" fillId="12" borderId="0" xfId="1" applyFont="1" applyFill="1" applyBorder="1" applyAlignment="1" applyProtection="1">
      <alignment horizontal="left" vertical="top" wrapText="1"/>
    </xf>
    <xf numFmtId="0" fontId="56" fillId="12" borderId="28" xfId="1" applyFont="1" applyFill="1" applyBorder="1" applyAlignment="1" applyProtection="1">
      <alignment horizontal="left" vertical="top" wrapText="1"/>
    </xf>
    <xf numFmtId="0" fontId="5" fillId="0" borderId="0" xfId="0" applyFont="1" applyAlignment="1">
      <alignment horizontal="justify" vertical="top" wrapText="1"/>
    </xf>
    <xf numFmtId="0" fontId="5" fillId="0" borderId="35" xfId="0" applyFont="1" applyBorder="1" applyAlignment="1">
      <alignment horizontal="justify" vertical="top" wrapText="1"/>
    </xf>
    <xf numFmtId="0" fontId="2" fillId="0" borderId="0" xfId="0" applyFont="1" applyAlignment="1">
      <alignment horizontal="left"/>
    </xf>
    <xf numFmtId="0" fontId="2" fillId="0" borderId="64" xfId="0" applyFont="1" applyBorder="1" applyAlignment="1">
      <alignment horizontal="left" vertical="top" wrapText="1"/>
    </xf>
    <xf numFmtId="0" fontId="2" fillId="0" borderId="29" xfId="0" applyFont="1" applyBorder="1" applyAlignment="1">
      <alignment horizontal="left" vertical="top" wrapText="1"/>
    </xf>
    <xf numFmtId="0" fontId="2" fillId="0" borderId="42" xfId="0" applyFont="1" applyBorder="1" applyAlignment="1">
      <alignment horizontal="left" vertical="top" wrapText="1"/>
    </xf>
    <xf numFmtId="0" fontId="2" fillId="0" borderId="30" xfId="0" applyFont="1" applyBorder="1" applyAlignment="1">
      <alignment horizontal="left" vertical="top" wrapText="1"/>
    </xf>
    <xf numFmtId="0" fontId="2" fillId="0" borderId="65" xfId="0" applyFont="1" applyBorder="1" applyAlignment="1">
      <alignment horizontal="left" vertical="top" wrapText="1"/>
    </xf>
    <xf numFmtId="0" fontId="2" fillId="0" borderId="31" xfId="0" applyFont="1" applyBorder="1" applyAlignment="1">
      <alignment horizontal="left" vertical="top" wrapText="1"/>
    </xf>
    <xf numFmtId="0" fontId="0" fillId="20" borderId="34" xfId="0" applyFill="1" applyBorder="1" applyAlignment="1">
      <alignment horizontal="left" vertical="top" wrapText="1"/>
    </xf>
    <xf numFmtId="0" fontId="0" fillId="20" borderId="32" xfId="0" applyFill="1" applyBorder="1" applyAlignment="1">
      <alignment horizontal="left" vertical="top" wrapText="1"/>
    </xf>
    <xf numFmtId="0" fontId="0" fillId="20" borderId="36" xfId="0" applyFill="1" applyBorder="1" applyAlignment="1">
      <alignment horizontal="left" vertical="top" wrapText="1"/>
    </xf>
    <xf numFmtId="0" fontId="5" fillId="16" borderId="32" xfId="0" applyFont="1" applyFill="1" applyBorder="1" applyAlignment="1">
      <alignment horizontal="left" vertical="top" wrapText="1"/>
    </xf>
    <xf numFmtId="0" fontId="0" fillId="16" borderId="33" xfId="0" applyFill="1" applyBorder="1" applyAlignment="1">
      <alignment horizontal="left" vertical="top" wrapText="1"/>
    </xf>
    <xf numFmtId="0" fontId="5" fillId="16" borderId="34" xfId="0" applyFont="1" applyFill="1" applyBorder="1" applyAlignment="1">
      <alignment horizontal="left" vertical="top" wrapText="1"/>
    </xf>
    <xf numFmtId="0" fontId="0" fillId="16" borderId="35" xfId="0" applyFill="1" applyBorder="1" applyAlignment="1">
      <alignment horizontal="left" vertical="top" wrapText="1"/>
    </xf>
    <xf numFmtId="0" fontId="5" fillId="16" borderId="36" xfId="0" applyFont="1" applyFill="1" applyBorder="1" applyAlignment="1">
      <alignment horizontal="left" vertical="top" wrapText="1"/>
    </xf>
    <xf numFmtId="0" fontId="0" fillId="16" borderId="37" xfId="0" applyFill="1" applyBorder="1" applyAlignment="1">
      <alignment horizontal="left" vertical="top" wrapText="1"/>
    </xf>
    <xf numFmtId="0" fontId="44" fillId="21" borderId="0" xfId="0" applyFont="1" applyFill="1" applyAlignment="1">
      <alignment horizontal="left" vertical="top" wrapText="1"/>
    </xf>
    <xf numFmtId="0" fontId="46" fillId="21" borderId="0" xfId="0" applyFont="1" applyFill="1" applyAlignment="1">
      <alignment horizontal="left" vertical="top" wrapText="1"/>
    </xf>
    <xf numFmtId="0" fontId="2" fillId="0" borderId="32" xfId="0" applyFont="1" applyBorder="1" applyAlignment="1">
      <alignment horizontal="center" vertical="top" wrapText="1"/>
    </xf>
    <xf numFmtId="0" fontId="2" fillId="0" borderId="27" xfId="0" applyFont="1" applyBorder="1" applyAlignment="1">
      <alignment horizontal="center" vertical="top"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center" vertical="top"/>
    </xf>
    <xf numFmtId="0" fontId="5" fillId="14" borderId="14" xfId="0" applyFont="1" applyFill="1" applyBorder="1" applyAlignment="1" applyProtection="1">
      <alignment horizontal="left" vertical="top" wrapText="1"/>
      <protection locked="0"/>
    </xf>
    <xf numFmtId="0" fontId="5" fillId="14" borderId="15" xfId="0" applyFont="1" applyFill="1" applyBorder="1" applyAlignment="1" applyProtection="1">
      <alignment horizontal="left" vertical="top" wrapText="1"/>
      <protection locked="0"/>
    </xf>
    <xf numFmtId="0" fontId="5" fillId="14" borderId="16" xfId="0" applyFont="1" applyFill="1" applyBorder="1" applyAlignment="1" applyProtection="1">
      <alignment horizontal="left" vertical="top" wrapText="1"/>
      <protection locked="0"/>
    </xf>
    <xf numFmtId="0" fontId="2" fillId="0" borderId="49"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81" xfId="0" applyFont="1" applyBorder="1" applyAlignment="1">
      <alignment horizontal="center" vertical="top" wrapText="1"/>
    </xf>
    <xf numFmtId="0" fontId="2" fillId="0" borderId="71" xfId="0" applyFont="1" applyBorder="1" applyAlignment="1">
      <alignment horizontal="center" vertical="top" wrapText="1"/>
    </xf>
    <xf numFmtId="0" fontId="2" fillId="0" borderId="82" xfId="0" applyFont="1" applyBorder="1" applyAlignment="1">
      <alignment horizontal="center" vertical="top" wrapText="1"/>
    </xf>
    <xf numFmtId="0" fontId="20" fillId="14" borderId="42" xfId="0" applyFont="1" applyFill="1" applyBorder="1" applyAlignment="1" applyProtection="1">
      <alignment horizontal="left" vertical="top" wrapText="1"/>
      <protection locked="0"/>
    </xf>
    <xf numFmtId="0" fontId="20" fillId="14" borderId="30" xfId="0" applyFont="1" applyFill="1" applyBorder="1" applyAlignment="1" applyProtection="1">
      <alignment horizontal="left" vertical="top" wrapText="1"/>
      <protection locked="0"/>
    </xf>
    <xf numFmtId="0" fontId="5" fillId="14" borderId="42" xfId="0" applyFont="1" applyFill="1" applyBorder="1" applyAlignment="1" applyProtection="1">
      <alignment horizontal="left" vertical="top" wrapText="1"/>
      <protection locked="0"/>
    </xf>
    <xf numFmtId="0" fontId="5" fillId="14" borderId="30" xfId="0" applyFont="1" applyFill="1" applyBorder="1" applyAlignment="1" applyProtection="1">
      <alignment horizontal="left" vertical="top" wrapText="1"/>
      <protection locked="0"/>
    </xf>
    <xf numFmtId="0" fontId="5" fillId="14" borderId="76" xfId="0" applyFont="1" applyFill="1" applyBorder="1" applyAlignment="1" applyProtection="1">
      <alignment horizontal="left" vertical="top" wrapText="1"/>
      <protection locked="0"/>
    </xf>
    <xf numFmtId="0" fontId="5" fillId="14" borderId="31" xfId="0" applyFont="1" applyFill="1" applyBorder="1" applyAlignment="1" applyProtection="1">
      <alignment horizontal="left" vertical="top" wrapText="1"/>
      <protection locked="0"/>
    </xf>
    <xf numFmtId="0" fontId="2" fillId="0" borderId="34" xfId="0" applyFont="1" applyBorder="1" applyAlignment="1">
      <alignment horizontal="center" vertical="top" wrapText="1"/>
    </xf>
    <xf numFmtId="0" fontId="20" fillId="14" borderId="76" xfId="0" applyFont="1" applyFill="1" applyBorder="1" applyAlignment="1" applyProtection="1">
      <alignment horizontal="left" vertical="top" wrapText="1"/>
      <protection locked="0"/>
    </xf>
    <xf numFmtId="0" fontId="20" fillId="14" borderId="31" xfId="0" applyFont="1" applyFill="1" applyBorder="1" applyAlignment="1" applyProtection="1">
      <alignment horizontal="left" vertical="top" wrapText="1"/>
      <protection locked="0"/>
    </xf>
    <xf numFmtId="0" fontId="3" fillId="14" borderId="42" xfId="0" applyFont="1" applyFill="1" applyBorder="1" applyAlignment="1" applyProtection="1">
      <alignment horizontal="center" vertical="top" wrapText="1"/>
      <protection locked="0"/>
    </xf>
    <xf numFmtId="0" fontId="3" fillId="14" borderId="30" xfId="0" applyFont="1" applyFill="1" applyBorder="1" applyAlignment="1" applyProtection="1">
      <alignment horizontal="center" vertical="top" wrapText="1"/>
      <protection locked="0"/>
    </xf>
    <xf numFmtId="0" fontId="47" fillId="0" borderId="0" xfId="0" applyFont="1" applyAlignment="1">
      <alignment horizontal="left" vertical="top" wrapText="1"/>
    </xf>
    <xf numFmtId="0" fontId="5" fillId="0" borderId="18" xfId="0" applyFont="1" applyBorder="1" applyAlignment="1">
      <alignment horizontal="left" vertical="top" wrapText="1"/>
    </xf>
    <xf numFmtId="0" fontId="5" fillId="0" borderId="71" xfId="0" applyFont="1" applyBorder="1" applyAlignment="1">
      <alignment horizontal="left" vertical="top" wrapText="1"/>
    </xf>
    <xf numFmtId="0" fontId="5" fillId="0" borderId="82" xfId="0" applyFont="1" applyBorder="1" applyAlignment="1">
      <alignment horizontal="left" vertical="top" wrapText="1"/>
    </xf>
    <xf numFmtId="0" fontId="2" fillId="0" borderId="42" xfId="0" applyFont="1" applyBorder="1" applyAlignment="1">
      <alignment horizontal="center" vertical="top" wrapText="1"/>
    </xf>
    <xf numFmtId="0" fontId="2" fillId="0" borderId="30" xfId="0" applyFont="1" applyBorder="1" applyAlignment="1">
      <alignment horizontal="center" vertical="top" wrapText="1"/>
    </xf>
    <xf numFmtId="0" fontId="2" fillId="0" borderId="41" xfId="0" applyFont="1" applyBorder="1" applyAlignment="1">
      <alignment horizontal="left" vertical="top" wrapText="1"/>
    </xf>
    <xf numFmtId="0" fontId="2" fillId="0" borderId="68" xfId="0" applyFont="1" applyBorder="1" applyAlignment="1">
      <alignment horizontal="left" vertical="top" wrapText="1"/>
    </xf>
    <xf numFmtId="0" fontId="2" fillId="0" borderId="66" xfId="0" applyFont="1" applyBorder="1" applyAlignment="1">
      <alignment horizontal="left" vertical="top" wrapText="1"/>
    </xf>
    <xf numFmtId="0" fontId="5" fillId="14" borderId="72" xfId="0" applyFont="1" applyFill="1" applyBorder="1" applyAlignment="1" applyProtection="1">
      <alignment horizontal="left" vertical="top" wrapText="1"/>
      <protection locked="0"/>
    </xf>
    <xf numFmtId="0" fontId="24" fillId="0" borderId="0" xfId="0" applyFont="1" applyAlignment="1">
      <alignment horizontal="left"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0" fillId="14" borderId="76" xfId="0" applyFont="1" applyFill="1" applyBorder="1" applyAlignment="1" applyProtection="1">
      <alignment horizontal="left" vertical="top"/>
      <protection locked="0"/>
    </xf>
    <xf numFmtId="0" fontId="20" fillId="14" borderId="31" xfId="0" applyFont="1" applyFill="1" applyBorder="1" applyAlignment="1" applyProtection="1">
      <alignment horizontal="left" vertical="top"/>
      <protection locked="0"/>
    </xf>
    <xf numFmtId="0" fontId="20" fillId="14" borderId="42" xfId="0" applyFont="1" applyFill="1" applyBorder="1" applyAlignment="1" applyProtection="1">
      <alignment horizontal="left" vertical="top"/>
      <protection locked="0"/>
    </xf>
    <xf numFmtId="0" fontId="20" fillId="14" borderId="30" xfId="0" applyFont="1" applyFill="1" applyBorder="1" applyAlignment="1" applyProtection="1">
      <alignment horizontal="left" vertical="top"/>
      <protection locked="0"/>
    </xf>
    <xf numFmtId="0" fontId="27" fillId="0" borderId="50" xfId="0" applyFont="1" applyBorder="1" applyAlignment="1">
      <alignment horizontal="left" vertical="top" wrapText="1"/>
    </xf>
    <xf numFmtId="0" fontId="27" fillId="0" borderId="43" xfId="0" applyFont="1" applyBorder="1" applyAlignment="1">
      <alignment horizontal="left" vertical="top" wrapText="1"/>
    </xf>
    <xf numFmtId="0" fontId="27" fillId="0" borderId="69" xfId="0" applyFont="1" applyBorder="1" applyAlignment="1">
      <alignment horizontal="left" vertical="top" wrapText="1"/>
    </xf>
    <xf numFmtId="0" fontId="20" fillId="14" borderId="23" xfId="0" applyFont="1" applyFill="1" applyBorder="1" applyAlignment="1" applyProtection="1">
      <alignment horizontal="left" vertical="top"/>
      <protection locked="0"/>
    </xf>
    <xf numFmtId="0" fontId="20" fillId="14" borderId="45" xfId="0" applyFont="1" applyFill="1" applyBorder="1" applyAlignment="1" applyProtection="1">
      <alignment horizontal="left" vertical="top"/>
      <protection locked="0"/>
    </xf>
    <xf numFmtId="0" fontId="5" fillId="12" borderId="42" xfId="0" applyFont="1" applyFill="1" applyBorder="1" applyAlignment="1">
      <alignment horizontal="left" vertical="top" wrapText="1"/>
    </xf>
    <xf numFmtId="0" fontId="5" fillId="12" borderId="30" xfId="0" applyFont="1" applyFill="1" applyBorder="1" applyAlignment="1">
      <alignment horizontal="left" vertical="top" wrapText="1"/>
    </xf>
    <xf numFmtId="0" fontId="2" fillId="0" borderId="2" xfId="0" applyFont="1" applyBorder="1" applyAlignment="1">
      <alignment vertical="top" wrapText="1"/>
    </xf>
    <xf numFmtId="0" fontId="5" fillId="14" borderId="42" xfId="0" quotePrefix="1" applyFont="1" applyFill="1" applyBorder="1" applyAlignment="1">
      <alignment horizontal="left" vertical="top" wrapText="1"/>
    </xf>
    <xf numFmtId="0" fontId="5" fillId="14" borderId="30" xfId="0" quotePrefix="1" applyFont="1" applyFill="1" applyBorder="1" applyAlignment="1">
      <alignment horizontal="left" vertical="top" wrapText="1"/>
    </xf>
    <xf numFmtId="0" fontId="5" fillId="14" borderId="76" xfId="0" quotePrefix="1" applyFont="1" applyFill="1" applyBorder="1" applyAlignment="1">
      <alignment horizontal="left" vertical="top" wrapText="1"/>
    </xf>
    <xf numFmtId="0" fontId="5" fillId="14" borderId="31" xfId="0" quotePrefix="1" applyFont="1" applyFill="1" applyBorder="1" applyAlignment="1">
      <alignment horizontal="left" vertical="top" wrapText="1"/>
    </xf>
    <xf numFmtId="0" fontId="2" fillId="0" borderId="1" xfId="0" applyFont="1" applyBorder="1" applyAlignment="1">
      <alignment horizontal="center" vertical="center"/>
    </xf>
    <xf numFmtId="0" fontId="2" fillId="0" borderId="64" xfId="0" applyFont="1" applyBorder="1" applyAlignment="1">
      <alignment horizontal="center" vertical="center"/>
    </xf>
    <xf numFmtId="0" fontId="2" fillId="0" borderId="29" xfId="0" applyFont="1" applyBorder="1" applyAlignment="1">
      <alignment horizontal="center" vertical="center"/>
    </xf>
    <xf numFmtId="0" fontId="21" fillId="14" borderId="42" xfId="0" applyFont="1" applyFill="1" applyBorder="1" applyAlignment="1" applyProtection="1">
      <alignment horizontal="left" vertical="top" wrapText="1"/>
      <protection locked="0"/>
    </xf>
    <xf numFmtId="0" fontId="21" fillId="14" borderId="30" xfId="0" applyFont="1" applyFill="1" applyBorder="1" applyAlignment="1" applyProtection="1">
      <alignment horizontal="left" vertical="top" wrapText="1"/>
      <protection locked="0"/>
    </xf>
    <xf numFmtId="0" fontId="3" fillId="14" borderId="76" xfId="0" applyFont="1" applyFill="1" applyBorder="1" applyAlignment="1" applyProtection="1">
      <alignment horizontal="center" vertical="top" wrapText="1"/>
      <protection locked="0"/>
    </xf>
    <xf numFmtId="0" fontId="3" fillId="14" borderId="31" xfId="0" applyFont="1" applyFill="1" applyBorder="1" applyAlignment="1" applyProtection="1">
      <alignment horizontal="center" vertical="top" wrapText="1"/>
      <protection locked="0"/>
    </xf>
    <xf numFmtId="0" fontId="3" fillId="14" borderId="26" xfId="0" applyFont="1" applyFill="1" applyBorder="1" applyAlignment="1" applyProtection="1">
      <alignment horizontal="left" vertical="top" wrapText="1"/>
      <protection locked="0"/>
    </xf>
    <xf numFmtId="0" fontId="3" fillId="14" borderId="76" xfId="0" applyFont="1" applyFill="1" applyBorder="1" applyAlignment="1" applyProtection="1">
      <alignment horizontal="left" vertical="top" wrapText="1"/>
      <protection locked="0"/>
    </xf>
    <xf numFmtId="0" fontId="3" fillId="14" borderId="31" xfId="0" applyFont="1" applyFill="1" applyBorder="1" applyAlignment="1" applyProtection="1">
      <alignment horizontal="left" vertical="top" wrapText="1"/>
      <protection locked="0"/>
    </xf>
    <xf numFmtId="0" fontId="3" fillId="14" borderId="1" xfId="0" applyFont="1" applyFill="1" applyBorder="1" applyAlignment="1" applyProtection="1">
      <alignment horizontal="left" vertical="top" wrapText="1"/>
      <protection locked="0"/>
    </xf>
    <xf numFmtId="0" fontId="3" fillId="14" borderId="64" xfId="0" applyFont="1" applyFill="1" applyBorder="1" applyAlignment="1" applyProtection="1">
      <alignment horizontal="left" vertical="top" wrapText="1"/>
      <protection locked="0"/>
    </xf>
    <xf numFmtId="0" fontId="3" fillId="14" borderId="29" xfId="0" applyFont="1" applyFill="1" applyBorder="1" applyAlignment="1" applyProtection="1">
      <alignment horizontal="left" vertical="top" wrapText="1"/>
      <protection locked="0"/>
    </xf>
    <xf numFmtId="0" fontId="3" fillId="14" borderId="2" xfId="0" applyFont="1" applyFill="1" applyBorder="1" applyAlignment="1" applyProtection="1">
      <alignment horizontal="left" vertical="top" wrapText="1"/>
      <protection locked="0"/>
    </xf>
    <xf numFmtId="0" fontId="3" fillId="14" borderId="42" xfId="0" applyFont="1" applyFill="1" applyBorder="1" applyAlignment="1" applyProtection="1">
      <alignment horizontal="left" vertical="top" wrapText="1"/>
      <protection locked="0"/>
    </xf>
    <xf numFmtId="0" fontId="3" fillId="14" borderId="30" xfId="0" applyFont="1" applyFill="1" applyBorder="1" applyAlignment="1" applyProtection="1">
      <alignment horizontal="left" vertical="top" wrapText="1"/>
      <protection locked="0"/>
    </xf>
    <xf numFmtId="0" fontId="20" fillId="14" borderId="76" xfId="0" applyFont="1" applyFill="1" applyBorder="1" applyAlignment="1" applyProtection="1">
      <alignment horizontal="center" vertical="top" wrapText="1"/>
      <protection locked="0"/>
    </xf>
    <xf numFmtId="0" fontId="20" fillId="14" borderId="31" xfId="0" applyFont="1" applyFill="1" applyBorder="1" applyAlignment="1" applyProtection="1">
      <alignment horizontal="center" vertical="top" wrapText="1"/>
      <protection locked="0"/>
    </xf>
    <xf numFmtId="0" fontId="5" fillId="14" borderId="42" xfId="0" applyFont="1" applyFill="1" applyBorder="1" applyAlignment="1" applyProtection="1">
      <alignment horizontal="center" vertical="top"/>
      <protection locked="0"/>
    </xf>
    <xf numFmtId="0" fontId="5" fillId="14" borderId="30" xfId="0" applyFont="1" applyFill="1" applyBorder="1" applyAlignment="1" applyProtection="1">
      <alignment horizontal="center" vertical="top"/>
      <protection locked="0"/>
    </xf>
    <xf numFmtId="0" fontId="20" fillId="14" borderId="42" xfId="0" applyFont="1" applyFill="1" applyBorder="1" applyAlignment="1" applyProtection="1">
      <alignment horizontal="center" vertical="top" wrapText="1"/>
      <protection locked="0"/>
    </xf>
    <xf numFmtId="0" fontId="20" fillId="14" borderId="30" xfId="0" applyFont="1" applyFill="1" applyBorder="1" applyAlignment="1" applyProtection="1">
      <alignment horizontal="center" vertical="top" wrapText="1"/>
      <protection locked="0"/>
    </xf>
    <xf numFmtId="0" fontId="20" fillId="14" borderId="64" xfId="0" applyFont="1" applyFill="1" applyBorder="1" applyAlignment="1" applyProtection="1">
      <alignment horizontal="center" vertical="top" wrapText="1"/>
      <protection locked="0"/>
    </xf>
    <xf numFmtId="0" fontId="20" fillId="14" borderId="29" xfId="0" applyFont="1" applyFill="1" applyBorder="1" applyAlignment="1" applyProtection="1">
      <alignment horizontal="center" vertical="top" wrapText="1"/>
      <protection locked="0"/>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9" xfId="0" applyFont="1" applyBorder="1" applyAlignment="1">
      <alignment horizontal="center" vertical="top"/>
    </xf>
    <xf numFmtId="0" fontId="5" fillId="14" borderId="64" xfId="0" quotePrefix="1" applyFont="1" applyFill="1" applyBorder="1" applyAlignment="1">
      <alignment horizontal="left" vertical="top" wrapText="1"/>
    </xf>
    <xf numFmtId="0" fontId="5" fillId="14" borderId="29" xfId="0" quotePrefix="1" applyFont="1" applyFill="1" applyBorder="1" applyAlignment="1">
      <alignment horizontal="left" vertical="top" wrapText="1"/>
    </xf>
    <xf numFmtId="0" fontId="2" fillId="0" borderId="67" xfId="0" applyFont="1" applyBorder="1" applyAlignment="1">
      <alignment horizontal="left" vertical="top" wrapText="1"/>
    </xf>
    <xf numFmtId="0" fontId="2" fillId="0" borderId="70" xfId="0" applyFont="1" applyBorder="1" applyAlignment="1">
      <alignment horizontal="left" vertical="top" wrapText="1"/>
    </xf>
    <xf numFmtId="0" fontId="40" fillId="0" borderId="0" xfId="0" applyFont="1" applyAlignment="1">
      <alignment vertical="top" wrapText="1"/>
    </xf>
    <xf numFmtId="0" fontId="3" fillId="14" borderId="64" xfId="0" applyFont="1" applyFill="1" applyBorder="1" applyAlignment="1" applyProtection="1">
      <alignment horizontal="center" vertical="top" wrapText="1"/>
      <protection locked="0"/>
    </xf>
    <xf numFmtId="0" fontId="3" fillId="14" borderId="29" xfId="0" applyFont="1" applyFill="1" applyBorder="1" applyAlignment="1" applyProtection="1">
      <alignment horizontal="center" vertical="top" wrapText="1"/>
      <protection locked="0"/>
    </xf>
    <xf numFmtId="0" fontId="47" fillId="0" borderId="0" xfId="0" applyFont="1" applyAlignment="1">
      <alignment vertical="top" wrapText="1"/>
    </xf>
    <xf numFmtId="0" fontId="2" fillId="12" borderId="2" xfId="0" applyFont="1" applyFill="1" applyBorder="1" applyAlignment="1">
      <alignment vertical="top" wrapText="1"/>
    </xf>
    <xf numFmtId="0" fontId="2" fillId="0" borderId="26" xfId="0" applyFont="1" applyBorder="1" applyAlignment="1">
      <alignment vertical="top" wrapText="1"/>
    </xf>
    <xf numFmtId="0" fontId="24" fillId="0" borderId="0" xfId="0" applyFont="1" applyAlignment="1">
      <alignment vertical="top" wrapText="1"/>
    </xf>
    <xf numFmtId="0" fontId="2" fillId="0" borderId="1" xfId="0" applyFont="1" applyBorder="1" applyAlignment="1">
      <alignment horizontal="center" vertical="top" wrapText="1"/>
    </xf>
    <xf numFmtId="0" fontId="2" fillId="0" borderId="64" xfId="0" applyFont="1" applyBorder="1" applyAlignment="1">
      <alignment horizontal="center" vertical="top" wrapText="1"/>
    </xf>
    <xf numFmtId="0" fontId="2" fillId="0" borderId="29" xfId="0" applyFont="1" applyBorder="1" applyAlignment="1">
      <alignment horizontal="center" vertical="top" wrapText="1"/>
    </xf>
    <xf numFmtId="0" fontId="54" fillId="0" borderId="34" xfId="0" applyFont="1" applyBorder="1" applyAlignment="1">
      <alignment horizontal="left" vertical="top" wrapText="1"/>
    </xf>
    <xf numFmtId="0" fontId="21" fillId="14" borderId="76" xfId="0" applyFont="1" applyFill="1" applyBorder="1" applyAlignment="1" applyProtection="1">
      <alignment horizontal="left" vertical="top" wrapText="1"/>
      <protection locked="0"/>
    </xf>
    <xf numFmtId="0" fontId="21" fillId="14" borderId="31" xfId="0" applyFont="1" applyFill="1" applyBorder="1" applyAlignment="1" applyProtection="1">
      <alignment horizontal="left" vertical="top" wrapText="1"/>
      <protection locked="0"/>
    </xf>
    <xf numFmtId="0" fontId="2" fillId="0" borderId="32" xfId="0" applyFont="1" applyBorder="1" applyAlignment="1">
      <alignment horizontal="center" vertical="top"/>
    </xf>
    <xf numFmtId="0" fontId="2" fillId="0" borderId="27" xfId="0" applyFont="1" applyBorder="1" applyAlignment="1">
      <alignment horizontal="center" vertical="top"/>
    </xf>
    <xf numFmtId="0" fontId="2" fillId="0" borderId="33" xfId="0" applyFont="1" applyBorder="1" applyAlignment="1">
      <alignment horizontal="center" vertical="top"/>
    </xf>
    <xf numFmtId="0" fontId="5" fillId="14" borderId="42" xfId="0" quotePrefix="1" applyFont="1" applyFill="1" applyBorder="1" applyAlignment="1" applyProtection="1">
      <alignment horizontal="left" vertical="top" wrapText="1"/>
      <protection locked="0"/>
    </xf>
    <xf numFmtId="0" fontId="5" fillId="14" borderId="30" xfId="0" quotePrefix="1" applyFont="1" applyFill="1" applyBorder="1" applyAlignment="1" applyProtection="1">
      <alignment horizontal="left" vertical="top" wrapText="1"/>
      <protection locked="0"/>
    </xf>
    <xf numFmtId="0" fontId="5" fillId="14" borderId="76" xfId="0" quotePrefix="1" applyFont="1" applyFill="1" applyBorder="1" applyAlignment="1" applyProtection="1">
      <alignment horizontal="left" vertical="top" wrapText="1"/>
      <protection locked="0"/>
    </xf>
    <xf numFmtId="0" fontId="5" fillId="14" borderId="31" xfId="0" quotePrefix="1" applyFont="1" applyFill="1" applyBorder="1" applyAlignment="1" applyProtection="1">
      <alignment horizontal="left" vertical="top" wrapText="1"/>
      <protection locked="0"/>
    </xf>
    <xf numFmtId="0" fontId="2" fillId="12" borderId="14" xfId="0" applyFont="1" applyFill="1" applyBorder="1" applyAlignment="1">
      <alignment horizontal="center" vertical="top" wrapText="1"/>
    </xf>
    <xf numFmtId="0" fontId="2" fillId="12" borderId="16" xfId="0" applyFont="1" applyFill="1" applyBorder="1" applyAlignment="1">
      <alignment horizontal="center" vertical="top" wrapText="1"/>
    </xf>
    <xf numFmtId="0" fontId="20" fillId="14" borderId="14" xfId="0" applyFont="1" applyFill="1" applyBorder="1" applyAlignment="1" applyProtection="1">
      <alignment horizontal="center" vertical="top" wrapText="1"/>
      <protection locked="0"/>
    </xf>
    <xf numFmtId="0" fontId="20" fillId="14" borderId="72" xfId="0" applyFont="1" applyFill="1" applyBorder="1" applyAlignment="1" applyProtection="1">
      <alignment horizontal="center" vertical="top" wrapText="1"/>
      <protection locked="0"/>
    </xf>
    <xf numFmtId="0" fontId="46" fillId="14" borderId="14" xfId="0" applyFont="1" applyFill="1" applyBorder="1" applyAlignment="1" applyProtection="1">
      <alignment horizontal="center" vertical="top" wrapText="1"/>
      <protection locked="0"/>
    </xf>
    <xf numFmtId="0" fontId="46" fillId="14" borderId="16" xfId="0" applyFont="1" applyFill="1" applyBorder="1" applyAlignment="1" applyProtection="1">
      <alignment horizontal="center" vertical="top" wrapText="1"/>
      <protection locked="0"/>
    </xf>
    <xf numFmtId="0" fontId="2" fillId="0" borderId="8" xfId="0" quotePrefix="1"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 xfId="0" applyFont="1" applyBorder="1" applyAlignment="1">
      <alignment horizontal="center" vertical="top" wrapText="1"/>
    </xf>
    <xf numFmtId="0" fontId="20" fillId="14" borderId="2" xfId="0" applyFont="1" applyFill="1" applyBorder="1" applyAlignment="1" applyProtection="1">
      <alignment horizontal="right" vertical="top" wrapText="1"/>
      <protection locked="0"/>
    </xf>
    <xf numFmtId="0" fontId="20" fillId="14" borderId="42" xfId="0" applyFont="1" applyFill="1" applyBorder="1" applyAlignment="1" applyProtection="1">
      <alignment horizontal="right" vertical="top" wrapText="1"/>
      <protection locked="0"/>
    </xf>
    <xf numFmtId="0" fontId="2" fillId="0" borderId="26" xfId="0" applyFont="1" applyBorder="1" applyAlignment="1">
      <alignment horizontal="center" vertical="top" wrapText="1"/>
    </xf>
    <xf numFmtId="0" fontId="2" fillId="0" borderId="76" xfId="0" applyFont="1" applyBorder="1" applyAlignment="1">
      <alignment horizontal="center" vertical="top" wrapText="1"/>
    </xf>
    <xf numFmtId="0" fontId="5" fillId="14" borderId="42" xfId="0" applyFont="1" applyFill="1" applyBorder="1" applyAlignment="1">
      <alignment horizontal="left" vertical="top" wrapText="1"/>
    </xf>
    <xf numFmtId="0" fontId="5" fillId="14" borderId="30"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6" xfId="0" applyFont="1" applyBorder="1" applyAlignment="1">
      <alignment horizontal="left" vertical="top" wrapText="1"/>
    </xf>
    <xf numFmtId="0" fontId="2" fillId="0" borderId="76" xfId="0" applyFont="1" applyBorder="1" applyAlignment="1">
      <alignment horizontal="left" vertical="top" wrapText="1"/>
    </xf>
    <xf numFmtId="0" fontId="2" fillId="0" borderId="85" xfId="0" applyFont="1" applyBorder="1" applyAlignment="1">
      <alignment horizontal="center" vertical="center"/>
    </xf>
    <xf numFmtId="0" fontId="2" fillId="0" borderId="86" xfId="0" applyFont="1" applyBorder="1" applyAlignment="1">
      <alignment horizontal="center" vertical="center"/>
    </xf>
    <xf numFmtId="0" fontId="2" fillId="0" borderId="87" xfId="0" applyFont="1" applyBorder="1" applyAlignment="1">
      <alignment horizontal="center" vertical="center"/>
    </xf>
    <xf numFmtId="0" fontId="2" fillId="12" borderId="2" xfId="0" applyFont="1" applyFill="1" applyBorder="1" applyAlignment="1">
      <alignment horizontal="left" vertical="top" wrapText="1"/>
    </xf>
    <xf numFmtId="0" fontId="2" fillId="12" borderId="42" xfId="0" applyFont="1" applyFill="1" applyBorder="1" applyAlignment="1">
      <alignment horizontal="left" vertical="top" wrapText="1"/>
    </xf>
    <xf numFmtId="0" fontId="2" fillId="12" borderId="1" xfId="0" applyFont="1" applyFill="1" applyBorder="1" applyAlignment="1">
      <alignment horizontal="left" vertical="top" wrapText="1"/>
    </xf>
    <xf numFmtId="0" fontId="2" fillId="12" borderId="64" xfId="0" applyFont="1" applyFill="1" applyBorder="1" applyAlignment="1">
      <alignment horizontal="left" vertical="top" wrapText="1"/>
    </xf>
    <xf numFmtId="0" fontId="2" fillId="0" borderId="1" xfId="0" applyFont="1" applyBorder="1" applyAlignment="1">
      <alignment horizontal="left" vertical="top" wrapText="1"/>
    </xf>
    <xf numFmtId="0" fontId="11" fillId="0" borderId="34" xfId="0" applyFont="1" applyBorder="1" applyAlignment="1">
      <alignment horizontal="left" vertical="top" wrapText="1"/>
    </xf>
    <xf numFmtId="0" fontId="11" fillId="0" borderId="22" xfId="0" applyFont="1" applyBorder="1" applyAlignment="1">
      <alignment horizontal="left" vertical="top" wrapText="1"/>
    </xf>
    <xf numFmtId="0" fontId="11" fillId="0" borderId="36" xfId="0" applyFont="1" applyBorder="1" applyAlignment="1">
      <alignment horizontal="left" vertical="top" wrapText="1"/>
    </xf>
    <xf numFmtId="0" fontId="11" fillId="0" borderId="84" xfId="0" applyFont="1" applyBorder="1" applyAlignment="1">
      <alignment horizontal="left" vertical="top" wrapText="1"/>
    </xf>
    <xf numFmtId="0" fontId="2" fillId="0" borderId="32" xfId="0" applyFont="1" applyBorder="1" applyAlignment="1">
      <alignment horizontal="left" vertical="top" wrapText="1"/>
    </xf>
    <xf numFmtId="0" fontId="2" fillId="0" borderId="83" xfId="0" applyFont="1" applyBorder="1" applyAlignment="1">
      <alignment horizontal="left" vertical="top" wrapText="1"/>
    </xf>
    <xf numFmtId="0" fontId="2" fillId="0" borderId="34" xfId="0" applyFont="1" applyBorder="1" applyAlignment="1">
      <alignment horizontal="left" vertical="top" wrapText="1"/>
    </xf>
    <xf numFmtId="0" fontId="2" fillId="0" borderId="22" xfId="0" applyFont="1" applyBorder="1" applyAlignment="1">
      <alignment horizontal="left" vertical="top" wrapText="1"/>
    </xf>
    <xf numFmtId="0" fontId="2" fillId="0" borderId="36" xfId="0" applyFont="1" applyBorder="1" applyAlignment="1">
      <alignment horizontal="left" vertical="top" wrapText="1"/>
    </xf>
    <xf numFmtId="0" fontId="2" fillId="0" borderId="84" xfId="0" applyFont="1" applyBorder="1" applyAlignment="1">
      <alignment horizontal="left" vertical="top" wrapText="1"/>
    </xf>
    <xf numFmtId="0" fontId="27" fillId="0" borderId="85" xfId="0" applyFont="1" applyBorder="1" applyAlignment="1">
      <alignment horizontal="center" vertical="top" wrapText="1"/>
    </xf>
    <xf numFmtId="0" fontId="27" fillId="0" borderId="86" xfId="0" applyFont="1" applyBorder="1" applyAlignment="1">
      <alignment horizontal="center" vertical="top" wrapText="1"/>
    </xf>
    <xf numFmtId="0" fontId="27" fillId="0" borderId="87" xfId="0" applyFont="1" applyBorder="1" applyAlignment="1">
      <alignment horizontal="center" vertical="top" wrapText="1"/>
    </xf>
    <xf numFmtId="0" fontId="20" fillId="14" borderId="2" xfId="0" applyFont="1" applyFill="1" applyBorder="1" applyAlignment="1">
      <alignment horizontal="right" vertical="top" wrapText="1"/>
    </xf>
    <xf numFmtId="0" fontId="20" fillId="14" borderId="42" xfId="0" applyFont="1" applyFill="1" applyBorder="1" applyAlignment="1">
      <alignment horizontal="right" vertical="top" wrapText="1"/>
    </xf>
    <xf numFmtId="0" fontId="5" fillId="14" borderId="23" xfId="0" quotePrefix="1" applyFont="1" applyFill="1" applyBorder="1" applyAlignment="1">
      <alignment horizontal="left" vertical="top" wrapText="1"/>
    </xf>
    <xf numFmtId="0" fontId="5" fillId="14" borderId="45" xfId="0" quotePrefix="1" applyFont="1" applyFill="1" applyBorder="1" applyAlignment="1">
      <alignment horizontal="left" vertical="top" wrapText="1"/>
    </xf>
    <xf numFmtId="0" fontId="20" fillId="14" borderId="24" xfId="0" applyFont="1" applyFill="1" applyBorder="1" applyAlignment="1" applyProtection="1">
      <alignment horizontal="left" vertical="top"/>
      <protection locked="0"/>
    </xf>
    <xf numFmtId="0" fontId="20" fillId="14" borderId="43" xfId="0" applyFont="1" applyFill="1" applyBorder="1" applyAlignment="1" applyProtection="1">
      <alignment horizontal="left" vertical="top"/>
      <protection locked="0"/>
    </xf>
    <xf numFmtId="0" fontId="20" fillId="14" borderId="69" xfId="0" applyFont="1" applyFill="1" applyBorder="1" applyAlignment="1" applyProtection="1">
      <alignment horizontal="left" vertical="top"/>
      <protection locked="0"/>
    </xf>
    <xf numFmtId="0" fontId="20" fillId="14" borderId="88" xfId="0" applyFont="1" applyFill="1" applyBorder="1" applyAlignment="1" applyProtection="1">
      <alignment horizontal="left" vertical="top"/>
      <protection locked="0"/>
    </xf>
    <xf numFmtId="0" fontId="20" fillId="14" borderId="77" xfId="0" applyFont="1" applyFill="1" applyBorder="1" applyAlignment="1" applyProtection="1">
      <alignment horizontal="left" vertical="top"/>
      <protection locked="0"/>
    </xf>
    <xf numFmtId="0" fontId="20" fillId="14" borderId="79" xfId="0" applyFont="1" applyFill="1" applyBorder="1" applyAlignment="1" applyProtection="1">
      <alignment horizontal="left" vertical="top"/>
      <protection locked="0"/>
    </xf>
    <xf numFmtId="0" fontId="20" fillId="14" borderId="14" xfId="0" applyFont="1" applyFill="1" applyBorder="1" applyAlignment="1" applyProtection="1">
      <alignment horizontal="left" vertical="top"/>
      <protection locked="0"/>
    </xf>
    <xf numFmtId="0" fontId="20" fillId="14" borderId="15" xfId="0" applyFont="1" applyFill="1" applyBorder="1" applyAlignment="1" applyProtection="1">
      <alignment horizontal="left" vertical="top"/>
      <protection locked="0"/>
    </xf>
    <xf numFmtId="0" fontId="20" fillId="14" borderId="72" xfId="0" applyFont="1" applyFill="1" applyBorder="1" applyAlignment="1" applyProtection="1">
      <alignment horizontal="left" vertical="top"/>
      <protection locked="0"/>
    </xf>
    <xf numFmtId="0" fontId="5" fillId="14" borderId="17" xfId="0" applyFont="1" applyFill="1" applyBorder="1" applyAlignment="1" applyProtection="1">
      <alignment horizontal="left" vertical="top" wrapText="1"/>
      <protection locked="0"/>
    </xf>
    <xf numFmtId="0" fontId="5" fillId="14" borderId="46" xfId="0" applyFont="1" applyFill="1" applyBorder="1" applyAlignment="1" applyProtection="1">
      <alignment horizontal="left" vertical="top" wrapText="1"/>
      <protection locked="0"/>
    </xf>
    <xf numFmtId="0" fontId="2" fillId="0" borderId="85" xfId="0" applyFont="1" applyBorder="1" applyAlignment="1">
      <alignment horizontal="center" vertical="top" wrapText="1"/>
    </xf>
    <xf numFmtId="0" fontId="2" fillId="0" borderId="86" xfId="0" applyFont="1" applyBorder="1" applyAlignment="1">
      <alignment horizontal="center" vertical="top" wrapText="1"/>
    </xf>
    <xf numFmtId="0" fontId="2" fillId="0" borderId="87" xfId="0" applyFont="1" applyBorder="1" applyAlignment="1">
      <alignment horizontal="center" vertical="top" wrapText="1"/>
    </xf>
    <xf numFmtId="0" fontId="20" fillId="14" borderId="17" xfId="0" applyFont="1" applyFill="1" applyBorder="1" applyAlignment="1" applyProtection="1">
      <alignment horizontal="left" vertical="top"/>
      <protection locked="0"/>
    </xf>
    <xf numFmtId="0" fontId="20" fillId="14" borderId="46" xfId="0" applyFont="1" applyFill="1" applyBorder="1" applyAlignment="1" applyProtection="1">
      <alignment horizontal="left" vertical="top"/>
      <protection locked="0"/>
    </xf>
    <xf numFmtId="0" fontId="2" fillId="0" borderId="42" xfId="0" applyFont="1" applyBorder="1" applyAlignment="1">
      <alignment vertical="top" wrapText="1"/>
    </xf>
    <xf numFmtId="0" fontId="2" fillId="0" borderId="76" xfId="0" applyFont="1" applyBorder="1" applyAlignment="1">
      <alignment vertical="top" wrapText="1"/>
    </xf>
    <xf numFmtId="0" fontId="5" fillId="14" borderId="88" xfId="0" applyFont="1" applyFill="1" applyBorder="1" applyAlignment="1" applyProtection="1">
      <alignment horizontal="left" vertical="top" wrapText="1"/>
      <protection locked="0"/>
    </xf>
    <xf numFmtId="0" fontId="5" fillId="14" borderId="77" xfId="0" applyFont="1" applyFill="1" applyBorder="1" applyAlignment="1" applyProtection="1">
      <alignment horizontal="left" vertical="top" wrapText="1"/>
      <protection locked="0"/>
    </xf>
    <xf numFmtId="0" fontId="5" fillId="14" borderId="79" xfId="0" applyFont="1" applyFill="1" applyBorder="1" applyAlignment="1" applyProtection="1">
      <alignment horizontal="left" vertical="top" wrapText="1"/>
      <protection locked="0"/>
    </xf>
    <xf numFmtId="0" fontId="2" fillId="12" borderId="42" xfId="0" applyFont="1" applyFill="1" applyBorder="1" applyAlignment="1">
      <alignment vertical="top" wrapText="1"/>
    </xf>
    <xf numFmtId="0" fontId="2" fillId="0" borderId="49" xfId="0" applyFont="1" applyBorder="1" applyAlignment="1">
      <alignment vertical="top" wrapText="1"/>
    </xf>
    <xf numFmtId="0" fontId="2" fillId="0" borderId="89" xfId="0" applyFont="1" applyBorder="1" applyAlignment="1">
      <alignment vertical="top" wrapText="1"/>
    </xf>
    <xf numFmtId="0" fontId="5" fillId="14" borderId="93" xfId="0" applyFont="1" applyFill="1" applyBorder="1" applyAlignment="1" applyProtection="1">
      <alignment horizontal="left" vertical="top" wrapText="1"/>
      <protection locked="0"/>
    </xf>
    <xf numFmtId="0" fontId="5" fillId="14" borderId="28" xfId="0" applyFont="1" applyFill="1" applyBorder="1" applyAlignment="1" applyProtection="1">
      <alignment horizontal="left" vertical="top" wrapText="1"/>
      <protection locked="0"/>
    </xf>
    <xf numFmtId="0" fontId="5" fillId="14" borderId="37" xfId="0" applyFont="1" applyFill="1" applyBorder="1" applyAlignment="1" applyProtection="1">
      <alignment horizontal="left" vertical="top" wrapText="1"/>
      <protection locked="0"/>
    </xf>
    <xf numFmtId="0" fontId="5" fillId="14" borderId="23" xfId="0" applyFont="1" applyFill="1" applyBorder="1" applyAlignment="1">
      <alignment horizontal="left" vertical="top" wrapText="1"/>
    </xf>
    <xf numFmtId="0" fontId="5" fillId="14" borderId="45" xfId="0" applyFont="1" applyFill="1" applyBorder="1" applyAlignment="1">
      <alignment horizontal="left" vertical="top" wrapText="1"/>
    </xf>
    <xf numFmtId="0" fontId="20" fillId="14" borderId="92" xfId="0" applyFont="1" applyFill="1" applyBorder="1" applyAlignment="1" applyProtection="1">
      <alignment horizontal="center" vertical="top" wrapText="1"/>
      <protection locked="0"/>
    </xf>
    <xf numFmtId="0" fontId="20" fillId="14" borderId="80" xfId="0" applyFont="1" applyFill="1" applyBorder="1" applyAlignment="1" applyProtection="1">
      <alignment horizontal="center" vertical="top" wrapText="1"/>
      <protection locked="0"/>
    </xf>
    <xf numFmtId="0" fontId="2" fillId="0" borderId="32"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3" xfId="0" applyFont="1" applyBorder="1" applyAlignment="1">
      <alignment horizontal="center" vertical="center" wrapText="1"/>
    </xf>
    <xf numFmtId="0" fontId="47" fillId="21" borderId="34" xfId="0" applyFont="1" applyFill="1" applyBorder="1" applyAlignment="1">
      <alignment horizontal="left" vertical="top" wrapText="1"/>
    </xf>
    <xf numFmtId="0" fontId="0" fillId="21" borderId="0" xfId="0" applyFill="1" applyAlignment="1">
      <alignment horizontal="center" vertical="top"/>
    </xf>
    <xf numFmtId="0" fontId="20" fillId="14" borderId="14" xfId="0" applyFont="1" applyFill="1" applyBorder="1" applyAlignment="1" applyProtection="1">
      <alignment horizontal="left" vertical="top" wrapText="1"/>
      <protection locked="0"/>
    </xf>
    <xf numFmtId="0" fontId="20" fillId="14" borderId="15" xfId="0" applyFont="1" applyFill="1" applyBorder="1" applyAlignment="1" applyProtection="1">
      <alignment horizontal="left" vertical="top" wrapText="1"/>
      <protection locked="0"/>
    </xf>
    <xf numFmtId="0" fontId="20" fillId="14" borderId="72" xfId="0" applyFont="1" applyFill="1" applyBorder="1" applyAlignment="1" applyProtection="1">
      <alignment horizontal="left" vertical="top" wrapText="1"/>
      <protection locked="0"/>
    </xf>
    <xf numFmtId="0" fontId="22" fillId="0" borderId="0" xfId="0" applyFont="1" applyAlignment="1">
      <alignment horizontal="left" vertical="top" wrapText="1"/>
    </xf>
    <xf numFmtId="0" fontId="5" fillId="14" borderId="64" xfId="0" applyFont="1" applyFill="1" applyBorder="1" applyAlignment="1" applyProtection="1">
      <alignment horizontal="left" vertical="top" wrapText="1"/>
      <protection locked="0"/>
    </xf>
    <xf numFmtId="0" fontId="2" fillId="13" borderId="14" xfId="0" applyFont="1" applyFill="1" applyBorder="1" applyAlignment="1">
      <alignment horizontal="center" vertical="top"/>
    </xf>
    <xf numFmtId="0" fontId="2" fillId="13" borderId="15" xfId="0" applyFont="1" applyFill="1" applyBorder="1" applyAlignment="1">
      <alignment horizontal="center" vertical="top"/>
    </xf>
    <xf numFmtId="0" fontId="2" fillId="13" borderId="16" xfId="0" applyFont="1" applyFill="1" applyBorder="1" applyAlignment="1">
      <alignment horizontal="center" vertical="top"/>
    </xf>
    <xf numFmtId="0" fontId="2" fillId="0" borderId="0" xfId="0" applyFont="1" applyAlignment="1">
      <alignment horizontal="left" vertical="top"/>
    </xf>
    <xf numFmtId="0" fontId="3" fillId="0" borderId="0" xfId="0" applyFont="1" applyAlignment="1">
      <alignment horizontal="left" vertical="top" wrapText="1"/>
    </xf>
    <xf numFmtId="0" fontId="5" fillId="14" borderId="29" xfId="0" applyFont="1" applyFill="1" applyBorder="1" applyAlignment="1" applyProtection="1">
      <alignment horizontal="left" vertical="top" wrapText="1"/>
      <protection locked="0"/>
    </xf>
    <xf numFmtId="0" fontId="5" fillId="14" borderId="75" xfId="0" quotePrefix="1" applyFont="1" applyFill="1" applyBorder="1" applyAlignment="1" applyProtection="1">
      <alignment horizontal="left" vertical="top" wrapText="1"/>
      <protection locked="0"/>
    </xf>
    <xf numFmtId="0" fontId="5" fillId="14" borderId="78" xfId="0" quotePrefix="1" applyFont="1" applyFill="1" applyBorder="1" applyAlignment="1" applyProtection="1">
      <alignment horizontal="left" vertical="top" wrapText="1"/>
      <protection locked="0"/>
    </xf>
    <xf numFmtId="0" fontId="5" fillId="14" borderId="80" xfId="0" quotePrefix="1" applyFont="1" applyFill="1" applyBorder="1" applyAlignment="1" applyProtection="1">
      <alignment horizontal="left" vertical="top" wrapText="1"/>
      <protection locked="0"/>
    </xf>
    <xf numFmtId="0" fontId="5" fillId="0" borderId="49" xfId="0" applyFont="1" applyBorder="1" applyAlignment="1">
      <alignment horizontal="left" vertical="top" wrapText="1"/>
    </xf>
    <xf numFmtId="0" fontId="5" fillId="0" borderId="77" xfId="0" applyFont="1" applyBorder="1" applyAlignment="1">
      <alignment horizontal="left" vertical="top" wrapText="1"/>
    </xf>
    <xf numFmtId="0" fontId="5" fillId="0" borderId="79" xfId="0" applyFont="1" applyBorder="1" applyAlignment="1">
      <alignment horizontal="left" vertical="top" wrapText="1"/>
    </xf>
    <xf numFmtId="0" fontId="28" fillId="0" borderId="34" xfId="0" applyFont="1" applyBorder="1" applyAlignment="1">
      <alignment horizontal="left" vertical="top" wrapText="1"/>
    </xf>
    <xf numFmtId="0" fontId="28" fillId="0" borderId="0" xfId="0" applyFont="1" applyAlignment="1">
      <alignment vertical="top" wrapText="1"/>
    </xf>
    <xf numFmtId="0" fontId="2" fillId="8" borderId="38" xfId="0" applyFont="1" applyFill="1" applyBorder="1" applyAlignment="1">
      <alignment vertical="top" wrapText="1"/>
    </xf>
    <xf numFmtId="0" fontId="2" fillId="8" borderId="39" xfId="0" applyFont="1" applyFill="1" applyBorder="1" applyAlignment="1">
      <alignment vertical="top" wrapText="1"/>
    </xf>
    <xf numFmtId="0" fontId="6" fillId="0" borderId="0" xfId="0" applyFont="1" applyAlignment="1">
      <alignment vertical="top" wrapText="1"/>
    </xf>
    <xf numFmtId="0" fontId="26" fillId="0" borderId="34" xfId="0" applyFont="1" applyBorder="1" applyAlignment="1">
      <alignment horizontal="left" vertical="top" wrapText="1"/>
    </xf>
    <xf numFmtId="0" fontId="25" fillId="0" borderId="0" xfId="0" applyFont="1" applyAlignment="1">
      <alignment horizontal="left" vertical="top" wrapText="1"/>
    </xf>
    <xf numFmtId="0" fontId="28" fillId="0" borderId="34" xfId="0" applyFont="1" applyBorder="1" applyAlignment="1">
      <alignment vertical="top" wrapText="1"/>
    </xf>
    <xf numFmtId="0" fontId="2" fillId="13" borderId="7" xfId="0" applyFont="1" applyFill="1" applyBorder="1" applyAlignment="1">
      <alignment horizontal="center" vertical="top"/>
    </xf>
    <xf numFmtId="0" fontId="2" fillId="13" borderId="9" xfId="0" applyFont="1" applyFill="1" applyBorder="1" applyAlignment="1">
      <alignment horizontal="center" vertical="top"/>
    </xf>
    <xf numFmtId="0" fontId="2" fillId="0" borderId="0" xfId="0" applyFont="1" applyAlignment="1">
      <alignment vertical="top" wrapText="1"/>
    </xf>
    <xf numFmtId="0" fontId="38" fillId="10" borderId="50" xfId="0" applyFont="1" applyFill="1" applyBorder="1" applyAlignment="1">
      <alignment horizontal="left" vertical="top" wrapText="1"/>
    </xf>
    <xf numFmtId="0" fontId="38" fillId="10" borderId="43" xfId="0" applyFont="1" applyFill="1" applyBorder="1" applyAlignment="1">
      <alignment horizontal="left" vertical="top" wrapText="1"/>
    </xf>
    <xf numFmtId="0" fontId="38" fillId="10" borderId="25" xfId="0" applyFont="1" applyFill="1" applyBorder="1" applyAlignment="1">
      <alignment horizontal="left" vertical="top" wrapText="1"/>
    </xf>
    <xf numFmtId="0" fontId="38" fillId="10" borderId="50" xfId="0" applyFont="1" applyFill="1" applyBorder="1" applyAlignment="1">
      <alignment horizontal="center" vertical="top" wrapText="1"/>
    </xf>
    <xf numFmtId="0" fontId="38" fillId="10" borderId="25" xfId="0" applyFont="1" applyFill="1" applyBorder="1" applyAlignment="1">
      <alignment horizontal="center" vertical="top" wrapText="1"/>
    </xf>
    <xf numFmtId="0" fontId="38" fillId="10" borderId="18" xfId="0" applyFont="1" applyFill="1" applyBorder="1" applyAlignment="1">
      <alignment horizontal="center" vertical="top" wrapText="1"/>
    </xf>
    <xf numFmtId="0" fontId="38" fillId="10" borderId="71" xfId="0" applyFont="1" applyFill="1" applyBorder="1" applyAlignment="1">
      <alignment horizontal="center" vertical="top" wrapText="1"/>
    </xf>
    <xf numFmtId="0" fontId="38" fillId="10" borderId="19" xfId="0" applyFont="1" applyFill="1" applyBorder="1" applyAlignment="1">
      <alignment horizontal="center" vertical="top" wrapText="1"/>
    </xf>
    <xf numFmtId="0" fontId="38" fillId="10" borderId="14" xfId="0" applyFont="1" applyFill="1" applyBorder="1" applyAlignment="1">
      <alignment horizontal="center" vertical="top" wrapText="1"/>
    </xf>
    <xf numFmtId="0" fontId="38" fillId="10" borderId="16" xfId="0" applyFont="1" applyFill="1" applyBorder="1" applyAlignment="1">
      <alignment horizontal="center" vertical="top" wrapText="1"/>
    </xf>
    <xf numFmtId="0" fontId="38" fillId="10" borderId="34" xfId="0" applyFont="1" applyFill="1" applyBorder="1" applyAlignment="1">
      <alignment horizontal="left" vertical="top" wrapText="1"/>
    </xf>
    <xf numFmtId="0" fontId="38" fillId="10" borderId="0" xfId="0" applyFont="1" applyFill="1" applyAlignment="1">
      <alignment horizontal="left" vertical="top" wrapText="1"/>
    </xf>
    <xf numFmtId="0" fontId="38" fillId="10" borderId="22" xfId="0" applyFont="1" applyFill="1" applyBorder="1" applyAlignment="1">
      <alignment horizontal="left" vertical="top" wrapText="1"/>
    </xf>
    <xf numFmtId="0" fontId="38" fillId="10" borderId="42" xfId="0" applyFont="1" applyFill="1" applyBorder="1" applyAlignment="1">
      <alignment horizontal="center" vertical="top" wrapText="1"/>
    </xf>
    <xf numFmtId="0" fontId="38" fillId="10" borderId="32" xfId="0" applyFont="1" applyFill="1" applyBorder="1" applyAlignment="1">
      <alignment horizontal="left" vertical="top" wrapText="1"/>
    </xf>
    <xf numFmtId="0" fontId="38" fillId="10" borderId="27" xfId="0" applyFont="1" applyFill="1" applyBorder="1" applyAlignment="1">
      <alignment horizontal="left" vertical="top" wrapText="1"/>
    </xf>
    <xf numFmtId="0" fontId="38" fillId="10" borderId="17" xfId="0" applyFont="1" applyFill="1" applyBorder="1" applyAlignment="1">
      <alignment horizontal="center" vertical="top" wrapText="1"/>
    </xf>
    <xf numFmtId="0" fontId="38" fillId="10" borderId="23" xfId="0" applyFont="1" applyFill="1" applyBorder="1" applyAlignment="1">
      <alignment horizontal="center" vertical="top" wrapText="1"/>
    </xf>
    <xf numFmtId="0" fontId="38" fillId="10" borderId="67" xfId="0" applyFont="1" applyFill="1" applyBorder="1" applyAlignment="1">
      <alignment horizontal="center" vertical="top" wrapText="1"/>
    </xf>
    <xf numFmtId="0" fontId="38" fillId="10" borderId="66" xfId="0" applyFont="1" applyFill="1" applyBorder="1" applyAlignment="1">
      <alignment horizontal="center" vertical="top" wrapText="1"/>
    </xf>
    <xf numFmtId="0" fontId="38" fillId="10" borderId="15" xfId="0" applyFont="1" applyFill="1" applyBorder="1" applyAlignment="1">
      <alignment horizontal="center" vertical="top" wrapText="1"/>
    </xf>
    <xf numFmtId="0" fontId="38" fillId="10" borderId="14" xfId="6" applyFont="1" applyFill="1" applyBorder="1" applyAlignment="1">
      <alignment horizontal="center" vertical="top" wrapText="1"/>
    </xf>
    <xf numFmtId="0" fontId="38" fillId="10" borderId="16" xfId="6" applyFont="1" applyFill="1" applyBorder="1" applyAlignment="1">
      <alignment horizontal="center" vertical="top" wrapText="1"/>
    </xf>
    <xf numFmtId="0" fontId="42" fillId="0" borderId="7" xfId="1" applyBorder="1" applyAlignment="1" applyProtection="1">
      <alignment horizontal="left" vertical="top" wrapText="1"/>
    </xf>
  </cellXfs>
  <cellStyles count="9">
    <cellStyle name="Comma 2" xfId="7" xr:uid="{4F1CD36B-3165-4A1E-AF12-91CAF9A46EBC}"/>
    <cellStyle name="Čárka" xfId="2" builtinId="3"/>
    <cellStyle name="Hypertextový odkaz" xfId="1" builtinId="8"/>
    <cellStyle name="Komma 2" xfId="4" xr:uid="{1DC67855-A3F2-4842-9429-069CC2DB0C61}"/>
    <cellStyle name="Komma 2 2" xfId="8" xr:uid="{FF43D327-B5C0-46FA-B226-902D2384A70B}"/>
    <cellStyle name="Normal 2" xfId="6" xr:uid="{9573C010-DBFC-4AEE-831D-BA45BCB0BCB3}"/>
    <cellStyle name="Normální" xfId="0" builtinId="0"/>
    <cellStyle name="Standard 2" xfId="5" xr:uid="{4DA01CC9-49EB-470B-AD76-880FFBE6B42D}"/>
    <cellStyle name="Standard_Outline NIMs template 10-09-30" xfId="3" xr:uid="{00000000-0005-0000-0000-000003000000}"/>
  </cellStyles>
  <dxfs count="54">
    <dxf>
      <font>
        <b/>
        <i val="0"/>
      </font>
    </dxf>
    <dxf>
      <font>
        <color rgb="FFFF0000"/>
      </font>
    </dxf>
    <dxf>
      <font>
        <b/>
        <i val="0"/>
      </font>
    </dxf>
    <dxf>
      <font>
        <color rgb="FFFF0000"/>
      </font>
    </dxf>
    <dxf>
      <font>
        <b/>
        <i val="0"/>
      </font>
    </dxf>
    <dxf>
      <font>
        <color rgb="FFFF0000"/>
      </font>
    </dxf>
    <dxf>
      <font>
        <b/>
        <i val="0"/>
      </font>
    </dxf>
    <dxf>
      <font>
        <color rgb="FFFF0000"/>
      </font>
    </dxf>
    <dxf>
      <font>
        <color rgb="FFFF0000"/>
      </font>
    </dxf>
    <dxf>
      <font>
        <b/>
        <i val="0"/>
      </font>
    </dxf>
    <dxf>
      <font>
        <color rgb="FFFF0000"/>
      </font>
    </dxf>
    <dxf>
      <font>
        <b/>
        <i val="0"/>
      </font>
    </dxf>
    <dxf>
      <font>
        <color rgb="FFFF0000"/>
      </font>
    </dxf>
    <dxf>
      <font>
        <b/>
        <i val="0"/>
      </font>
    </dxf>
    <dxf>
      <font>
        <b/>
        <i val="0"/>
      </font>
    </dxf>
    <dxf>
      <font>
        <color rgb="FFFF0000"/>
      </font>
    </dxf>
    <dxf>
      <font>
        <color rgb="FFFF0000"/>
      </font>
    </dxf>
    <dxf>
      <font>
        <b/>
        <i val="0"/>
      </font>
    </dxf>
    <dxf>
      <font>
        <color rgb="FFFF0000"/>
      </font>
    </dxf>
    <dxf>
      <font>
        <b/>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colors>
    <mruColors>
      <color rgb="FFFFFFCC"/>
      <color rgb="FF0000FF"/>
      <color rgb="FFFF99FF"/>
      <color rgb="FFFF66FF"/>
      <color rgb="FFCCCCFF"/>
      <color rgb="FFBCB7DE"/>
      <color rgb="FFC1B9DD"/>
      <color rgb="FFB59CDE"/>
      <color rgb="FFC2A4DD"/>
      <color rgb="FFABA0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ur-lex.europa.eu/legal-content/EN/TXT/?uri=CELEX%3A02019R0331-20240101" TargetMode="External"/><Relationship Id="rId2" Type="http://schemas.openxmlformats.org/officeDocument/2006/relationships/hyperlink" Target="https://eur-lex.europa.eu/legal-content/EN/TXT/PDF/?uri=CELEX:02019R1842-20220619" TargetMode="External"/><Relationship Id="rId1" Type="http://schemas.openxmlformats.org/officeDocument/2006/relationships/hyperlink" Target="http://ec.europa.eu/clima/policies/ets/monitoring/index_en.htm" TargetMode="External"/><Relationship Id="rId5" Type="http://schemas.openxmlformats.org/officeDocument/2006/relationships/printerSettings" Target="../printerSettings/printerSettings1.bin"/><Relationship Id="rId4" Type="http://schemas.openxmlformats.org/officeDocument/2006/relationships/hyperlink" Target="https://climate.ec.europa.eu/eu-action/carbon-markets/eu-emissions-trading-system-eu-ets/monitoring-reporting-and-verification_en"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eur-lex.europa.eu/legal-content/EN/TXT/PDF/?uri=OJ:L_202500772" TargetMode="External"/><Relationship Id="rId13" Type="http://schemas.openxmlformats.org/officeDocument/2006/relationships/hyperlink" Target="https://climate.ec.europa.eu/eu-action/carbon-markets/eu-emissions-trading-system-eu-ets/free-allocation/about-free-allocation_en" TargetMode="External"/><Relationship Id="rId18" Type="http://schemas.openxmlformats.org/officeDocument/2006/relationships/printerSettings" Target="../printerSettings/printerSettings11.bin"/><Relationship Id="rId3" Type="http://schemas.openxmlformats.org/officeDocument/2006/relationships/hyperlink" Target="http://eur-lex.europa.eu/en/index.htm" TargetMode="External"/><Relationship Id="rId7" Type="http://schemas.openxmlformats.org/officeDocument/2006/relationships/hyperlink" Target="https://eur-lex.europa.eu/legal-content/EN/TXT/?uri=CELEX%3A02003L0087-20240301" TargetMode="External"/><Relationship Id="rId12" Type="http://schemas.openxmlformats.org/officeDocument/2006/relationships/hyperlink" Target="https://climate.ec.europa.eu/eu-action/carbon-markets/eu-emissions-trading-system-eu-ets/monitoring-reporting-and-verification_en" TargetMode="External"/><Relationship Id="rId17" Type="http://schemas.openxmlformats.org/officeDocument/2006/relationships/hyperlink" Target="https://mzp.gov.cz/cz/agenda/klima-a-energetika/emisni-obchodovani" TargetMode="External"/><Relationship Id="rId2" Type="http://schemas.openxmlformats.org/officeDocument/2006/relationships/hyperlink" Target="https://climate.ec.europa.eu/eu-action/eu-emissions-trading-system-eu-ets_en" TargetMode="External"/><Relationship Id="rId16" Type="http://schemas.openxmlformats.org/officeDocument/2006/relationships/hyperlink" Target="https://eur-lex.europa.eu/legal-content/EN/TXT/PDF/?uri=OJ:L_202500772" TargetMode="External"/><Relationship Id="rId1" Type="http://schemas.openxmlformats.org/officeDocument/2006/relationships/hyperlink" Target="https://eur-lex.europa.eu/legal-content/EN/TXT/?uri=CELEX%3A02018R2067-20250622" TargetMode="External"/><Relationship Id="rId6" Type="http://schemas.openxmlformats.org/officeDocument/2006/relationships/hyperlink" Target="https://eur-lex.europa.eu/legal-content/EN/TXT/PDF/?uri=CELEX:02019R1842-20220619" TargetMode="External"/><Relationship Id="rId11" Type="http://schemas.openxmlformats.org/officeDocument/2006/relationships/hyperlink" Target="http://eur-lex.europa.eu/en/index.htm" TargetMode="External"/><Relationship Id="rId5" Type="http://schemas.openxmlformats.org/officeDocument/2006/relationships/hyperlink" Target="https://climate.ec.europa.eu/eu-action/carbon-markets/eu-emissions-trading-system-eu-ets/free-allocation/about-free-allocation_en" TargetMode="External"/><Relationship Id="rId15" Type="http://schemas.openxmlformats.org/officeDocument/2006/relationships/hyperlink" Target="https://eur-lex.europa.eu/legal-content/EN/TXT/?uri=CELEX%3A02003L0087-20240301" TargetMode="External"/><Relationship Id="rId10" Type="http://schemas.openxmlformats.org/officeDocument/2006/relationships/hyperlink" Target="https://climate.ec.europa.eu/eu-action/eu-emissions-trading-system-eu-ets_en" TargetMode="External"/><Relationship Id="rId4" Type="http://schemas.openxmlformats.org/officeDocument/2006/relationships/hyperlink" Target="https://climate.ec.europa.eu/eu-action/carbon-markets/eu-emissions-trading-system-eu-ets/monitoring-reporting-and-verification_en" TargetMode="External"/><Relationship Id="rId9" Type="http://schemas.openxmlformats.org/officeDocument/2006/relationships/hyperlink" Target="https://eur-lex.europa.eu/legal-content/EN/TXT/?uri=CELEX%3A02018R2067-20250622" TargetMode="External"/><Relationship Id="rId14" Type="http://schemas.openxmlformats.org/officeDocument/2006/relationships/hyperlink" Target="https://eur-lex.europa.eu/legal-content/EN/TXT/PDF/?uri=CELEX:02019R1842-20220619"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78"/>
  <sheetViews>
    <sheetView tabSelected="1" zoomScale="114" zoomScaleNormal="114" workbookViewId="0">
      <selection activeCell="K2" sqref="K2"/>
    </sheetView>
  </sheetViews>
  <sheetFormatPr defaultColWidth="9.21875" defaultRowHeight="13.2" x14ac:dyDescent="0.25"/>
  <cols>
    <col min="1" max="2" width="3.44140625" style="50" customWidth="1"/>
    <col min="3" max="3" width="31" style="50" customWidth="1"/>
    <col min="4" max="4" width="18.6640625" style="50" customWidth="1"/>
    <col min="5" max="5" width="18.77734375" style="50" customWidth="1"/>
    <col min="6" max="16384" width="9.21875" style="50"/>
  </cols>
  <sheetData>
    <row r="1" spans="1:9" ht="25.5" customHeight="1" x14ac:dyDescent="0.25">
      <c r="A1" s="96"/>
      <c r="B1" s="472" t="str">
        <f>Translations!$B$13</f>
        <v xml:space="preserve">ZPRÁVA O OVĚŘENÍ </v>
      </c>
      <c r="C1" s="473"/>
      <c r="D1" s="473"/>
      <c r="E1" s="473"/>
      <c r="F1" s="473"/>
      <c r="G1" s="473"/>
      <c r="H1" s="473"/>
      <c r="I1" s="473"/>
    </row>
    <row r="2" spans="1:9" ht="39.450000000000003" customHeight="1" x14ac:dyDescent="0.25">
      <c r="A2" s="96"/>
      <c r="B2" s="487" t="str">
        <f>Translations!$B$14</f>
        <v>Pro ověřování zpráv o klimatické neutralitě provozovatele podle prováděcího nařízení 2019/1842 o změnách úrovně činnosti (ALCR)</v>
      </c>
      <c r="C2" s="488"/>
      <c r="D2" s="488"/>
      <c r="E2" s="488"/>
      <c r="F2" s="488"/>
      <c r="G2" s="488"/>
      <c r="H2" s="488"/>
      <c r="I2" s="488"/>
    </row>
    <row r="3" spans="1:9" ht="12.75" customHeight="1" thickBot="1" x14ac:dyDescent="0.3">
      <c r="A3" s="96"/>
      <c r="B3" s="459"/>
      <c r="C3" s="460"/>
      <c r="D3" s="460"/>
      <c r="E3" s="460"/>
      <c r="F3" s="460"/>
      <c r="G3" s="460"/>
      <c r="H3" s="460"/>
      <c r="I3" s="460"/>
    </row>
    <row r="4" spans="1:9" ht="19.95" customHeight="1" x14ac:dyDescent="0.25">
      <c r="A4" s="96"/>
      <c r="B4" s="474" t="str">
        <f>Translations!$B$15</f>
        <v>Před použitím souboru proveďte následující kroky:</v>
      </c>
      <c r="C4" s="475"/>
      <c r="D4" s="475"/>
      <c r="E4" s="475"/>
      <c r="F4" s="475"/>
      <c r="G4" s="475"/>
      <c r="H4" s="475"/>
      <c r="I4" s="476"/>
    </row>
    <row r="5" spans="1:9" ht="19.95" customHeight="1" x14ac:dyDescent="0.25">
      <c r="A5" s="96"/>
      <c r="B5" s="484" t="str">
        <f>Translations!$B$16</f>
        <v>a) pečlivě si přečtěte „Jak používat tento soubor“. Jedná se o pokyny pro vyplnění této šablony.</v>
      </c>
      <c r="C5" s="485"/>
      <c r="D5" s="485"/>
      <c r="E5" s="485"/>
      <c r="F5" s="485"/>
      <c r="G5" s="485"/>
      <c r="H5" s="485"/>
      <c r="I5" s="486"/>
    </row>
    <row r="6" spans="1:9" ht="31.05" customHeight="1" x14ac:dyDescent="0.25">
      <c r="A6" s="96"/>
      <c r="B6" s="484" t="str">
        <f>Translations!$B$17</f>
        <v>b) Uveďte příslušný orgán, kterému musí provozovatel, jehož zprávu ověřujete, předložit ověřenou zprávu o klimatické neutralitě. Upozorňujeme, že „členským státem“ se zde rozumí všechny státy, které se účastní systému EU ETS, nikoli pouze členské státy EU.</v>
      </c>
      <c r="C6" s="485"/>
      <c r="D6" s="485"/>
      <c r="E6" s="485"/>
      <c r="F6" s="485"/>
      <c r="G6" s="485"/>
      <c r="H6" s="485"/>
      <c r="I6" s="486"/>
    </row>
    <row r="7" spans="1:9" ht="30" customHeight="1" x14ac:dyDescent="0.25">
      <c r="A7" s="96"/>
      <c r="B7" s="484" t="str">
        <f>Translations!$B$18</f>
        <v>C) Zkontrolujte internetové stránky příslušného orgánu nebo se přímo obraťte na příslušný orgán, abyste zjistili, zda máte správnou verzi šablony. Ve spodní části této stránky je jasně uvedena verze šablony (zejména název referenčního souboru).</v>
      </c>
      <c r="C7" s="485"/>
      <c r="D7" s="485"/>
      <c r="E7" s="485"/>
      <c r="F7" s="485"/>
      <c r="G7" s="485"/>
      <c r="H7" s="485"/>
      <c r="I7" s="486"/>
    </row>
    <row r="8" spans="1:9" ht="30" customHeight="1" thickBot="1" x14ac:dyDescent="0.3">
      <c r="A8" s="96"/>
      <c r="B8" s="477" t="str">
        <f>Translations!$B$19</f>
        <v>d) Některé členské státy mohou požadovat, abyste místo této tabulky použili alternativní systém, jako je internetový formulář. Ověřte si požadavky vašeho členského státu. V tomto případě vám další informace poskytne příslušný orgán.</v>
      </c>
      <c r="C8" s="478"/>
      <c r="D8" s="478"/>
      <c r="E8" s="478"/>
      <c r="F8" s="478"/>
      <c r="G8" s="478"/>
      <c r="H8" s="478"/>
      <c r="I8" s="479"/>
    </row>
    <row r="9" spans="1:9" ht="12.75" customHeight="1" x14ac:dyDescent="0.25">
      <c r="A9" s="96"/>
      <c r="B9" s="493"/>
      <c r="C9" s="455"/>
      <c r="D9" s="455"/>
      <c r="E9" s="455"/>
      <c r="F9" s="455"/>
      <c r="G9" s="455"/>
      <c r="H9" s="455"/>
      <c r="I9" s="455"/>
    </row>
    <row r="10" spans="1:9" x14ac:dyDescent="0.25">
      <c r="A10" s="96"/>
      <c r="B10" s="480" t="str">
        <f>Translations!$B$20</f>
        <v>Přejděte na „Jak používat tento soubor“</v>
      </c>
      <c r="C10" s="480"/>
      <c r="D10" s="480"/>
      <c r="E10" s="480"/>
      <c r="F10" s="480"/>
      <c r="G10" s="480"/>
      <c r="H10" s="480"/>
      <c r="I10" s="480"/>
    </row>
    <row r="11" spans="1:9" ht="10.5" customHeight="1" thickBot="1" x14ac:dyDescent="0.3">
      <c r="A11" s="96"/>
      <c r="B11" s="459"/>
      <c r="C11" s="460"/>
      <c r="D11" s="460"/>
      <c r="E11" s="460"/>
      <c r="F11" s="460"/>
      <c r="G11" s="460"/>
      <c r="H11" s="460"/>
      <c r="I11" s="460"/>
    </row>
    <row r="12" spans="1:9" ht="13.8" x14ac:dyDescent="0.25">
      <c r="A12" s="96"/>
      <c r="B12" s="82"/>
      <c r="C12" s="494" t="str">
        <f>Translations!$B$21</f>
        <v>Obecné pokyny a podmínky</v>
      </c>
      <c r="D12" s="494"/>
      <c r="E12" s="494"/>
      <c r="F12" s="494"/>
      <c r="G12" s="494"/>
      <c r="H12" s="494"/>
      <c r="I12" s="495"/>
    </row>
    <row r="13" spans="1:9" ht="10.5" customHeight="1" x14ac:dyDescent="0.25">
      <c r="A13" s="96"/>
      <c r="B13" s="83"/>
      <c r="C13" s="84"/>
      <c r="D13" s="84"/>
      <c r="E13" s="84"/>
      <c r="F13" s="84"/>
      <c r="G13" s="84"/>
      <c r="H13" s="84"/>
      <c r="I13" s="85"/>
    </row>
    <row r="14" spans="1:9" ht="223.2" customHeight="1" x14ac:dyDescent="0.25">
      <c r="A14" s="96"/>
      <c r="B14" s="83">
        <v>1</v>
      </c>
      <c r="C14" s="491" t="str">
        <f>Translations!$B$22</f>
        <v xml:space="preserve">Ustanovení čl. 10a odst. 1 směrnice o EU ETS spolu s článkem 22b pravidel FAR stanoví, že úroveň bezplatných povolenek se sníží o 20 %, pokud jsou splněny tyto podmínky:
a) provozovatelé zařízení, jejichž úroveň emisí skleníkových plynů je vyšší než 80. percentil úrovní emisí pro příslušné referenční úrovně produktu (v letech 2016/2017), nestanovili do května 2024 plán klimatické neutrality (CNP) v souladu s čl. 10b odst. 4. 
b) provozovatelé podle písmene a) nedosáhli milníků a cílů uvedených v plánu klimatické neutrality pro období do 31. prosince 2025 a poté každé pětileté období, což potvrdil akreditovaný ověřovatel. 
c) příslušný orgán zkontroloval plán klimatické neutrality a dospěl k závěru, že obsah a formát jsou v souladu s nařízením (EU) 2023/2441.
Ustanovení čl. 10b odst. 4 uděluje dalších 30 % bezplatných povolenek zařízením dálkového vytápění v některých členských státech za předpokladu, že rovněž zřídí CNP a že objem investic odpovídající hodnotě těchto dodatečných bezplatných povolenek je investován do výrazného snížení emisí před rokem 2030. Použijí se rovněž podmínky uvedené v písmenech b) a c).
Komise přijala prováděcí nařízení (EU) 2023/2441 (dále jen „nařízení o CNP“), které stanoví minimální obsah a formát CNP. </v>
      </c>
      <c r="D14" s="491"/>
      <c r="E14" s="491"/>
      <c r="F14" s="491"/>
      <c r="G14" s="491"/>
      <c r="H14" s="491"/>
      <c r="I14" s="492"/>
    </row>
    <row r="15" spans="1:9" ht="18" customHeight="1" x14ac:dyDescent="0.25">
      <c r="A15" s="96"/>
      <c r="B15" s="83"/>
      <c r="C15" s="450" t="str">
        <f>Translations!$B$23</f>
        <v>Konsolidované znění směrnice lze stáhnout z tohoto odkazu:</v>
      </c>
      <c r="D15" s="450"/>
      <c r="E15" s="450"/>
      <c r="F15" s="450"/>
      <c r="G15" s="450"/>
      <c r="H15" s="450"/>
      <c r="I15" s="481"/>
    </row>
    <row r="16" spans="1:9" ht="16.5" customHeight="1" x14ac:dyDescent="0.25">
      <c r="A16" s="96"/>
      <c r="B16" s="83"/>
      <c r="C16" s="431" t="str">
        <f>HYPERLINK(Translations!$B$24,Translations!$B$24)</f>
        <v>https://eur-lex.europa.eu/legal-content/EN/TXT/?uri=CELEX%3A02003L0087-20240301</v>
      </c>
      <c r="D16" s="432"/>
      <c r="E16" s="432"/>
      <c r="F16" s="432"/>
      <c r="G16" s="432"/>
      <c r="H16" s="432"/>
      <c r="I16" s="433"/>
    </row>
    <row r="17" spans="1:9" ht="16.5" customHeight="1" x14ac:dyDescent="0.25">
      <c r="A17" s="96"/>
      <c r="B17" s="83"/>
      <c r="C17" s="425" t="str">
        <f>Translations!$B$25</f>
        <v>Konsolidované znění pravidel pro bezplatné přidělování lze stáhnout z tohoto odkazu:</v>
      </c>
      <c r="D17" s="426"/>
      <c r="E17" s="426"/>
      <c r="F17" s="426"/>
      <c r="G17" s="426"/>
      <c r="H17" s="426"/>
      <c r="I17" s="427"/>
    </row>
    <row r="18" spans="1:9" s="70" customFormat="1" ht="16.5" customHeight="1" x14ac:dyDescent="0.25">
      <c r="A18" s="203"/>
      <c r="B18" s="227"/>
      <c r="C18" s="436" t="str">
        <f>Translations!$B$26</f>
        <v>https://eur-lex.europa.eu/legal-content/EN/TXT/?uri=CELEX%3A02019R0331-20240101</v>
      </c>
      <c r="D18" s="500"/>
      <c r="E18" s="500"/>
      <c r="F18" s="500"/>
      <c r="G18" s="500"/>
      <c r="H18" s="500"/>
      <c r="I18" s="501"/>
    </row>
    <row r="19" spans="1:9" ht="9" customHeight="1" x14ac:dyDescent="0.25">
      <c r="A19" s="96"/>
      <c r="B19" s="83"/>
      <c r="C19" s="156"/>
      <c r="D19" s="86"/>
      <c r="E19" s="84"/>
      <c r="F19" s="84"/>
      <c r="G19" s="84"/>
      <c r="H19" s="84"/>
      <c r="I19" s="85"/>
    </row>
    <row r="20" spans="1:9" ht="76.2" customHeight="1" x14ac:dyDescent="0.25">
      <c r="A20" s="96"/>
      <c r="B20" s="83">
        <v>2</v>
      </c>
      <c r="C20" s="450" t="str">
        <f>Translations!$B$27</f>
        <v xml:space="preserve">Článek 3b prováděcího nařízení 2019/1842, naposledy pozměněného prováděcím nařízením (EU) 2025/772 (dále jen „nařízení o ALC“), vyžaduje, aby provozovatelé zařízení, kteří předložili plán klimatické neutrality, vypracovali zprávu o klimatické neutralitě (CNR). Nařízení stanoví minimální obsah a formát CNR. Nařízení o úpravě ročních údajů o úrovni činnosti bylo v roce 2024 změněno. Konsolidované znění zprávy ALCR a změny nařízení lze stáhnout z těchto dvou odkazů: </v>
      </c>
      <c r="D20" s="457"/>
      <c r="E20" s="457"/>
      <c r="F20" s="457"/>
      <c r="G20" s="457"/>
      <c r="H20" s="457"/>
      <c r="I20" s="465"/>
    </row>
    <row r="21" spans="1:9" s="70" customFormat="1" ht="18.75" customHeight="1" x14ac:dyDescent="0.25">
      <c r="A21" s="203"/>
      <c r="B21" s="227"/>
      <c r="C21" s="436" t="str">
        <f>HYPERLINK(Translations!$B$28,Translations!$B$28)</f>
        <v>https://eur-lex.europa.eu/legal-content/EN/TXT/PDF/?uri=CELEX:02019R1842-20220619</v>
      </c>
      <c r="D21" s="426"/>
      <c r="E21" s="426"/>
      <c r="F21" s="426"/>
      <c r="G21" s="426"/>
      <c r="H21" s="426"/>
      <c r="I21" s="427"/>
    </row>
    <row r="22" spans="1:9" s="70" customFormat="1" ht="16.95" customHeight="1" x14ac:dyDescent="0.25">
      <c r="A22" s="203"/>
      <c r="B22" s="227"/>
      <c r="C22" s="436" t="str">
        <f>HYPERLINK(Translations!$B$29,Translations!$B$29)</f>
        <v>https://eur-lex.europa.eu/legal-content/EN/TXT/PDF/?uri=OJ:L_202500772</v>
      </c>
      <c r="D22" s="426"/>
      <c r="E22" s="426"/>
      <c r="F22" s="426"/>
      <c r="G22" s="426"/>
      <c r="H22" s="426"/>
      <c r="I22" s="427"/>
    </row>
    <row r="23" spans="1:9" ht="10.5" customHeight="1" x14ac:dyDescent="0.25">
      <c r="A23" s="96"/>
      <c r="B23" s="83"/>
      <c r="C23" s="156"/>
      <c r="D23" s="86"/>
      <c r="E23" s="84"/>
      <c r="F23" s="84"/>
      <c r="G23" s="84"/>
      <c r="H23" s="84"/>
      <c r="I23" s="85"/>
    </row>
    <row r="24" spans="1:9" ht="44.55" customHeight="1" x14ac:dyDescent="0.25">
      <c r="A24" s="96"/>
      <c r="B24" s="83">
        <v>3</v>
      </c>
      <c r="C24" s="506" t="str">
        <f>Translations!$B$30</f>
        <v xml:space="preserve">Směrnice a článek 22b pravidel FAR vyžadují, aby dosažení milníků a cílů ověřil akreditovaný ověřovatel.  Nařízení o akreditaci a ověřování definuje další požadavky na ověřování zpráv o klimatické neutralitě a dosažení milníků a cílů. </v>
      </c>
      <c r="D24" s="506"/>
      <c r="E24" s="506"/>
      <c r="F24" s="506"/>
      <c r="G24" s="506"/>
      <c r="H24" s="506"/>
      <c r="I24" s="507"/>
    </row>
    <row r="25" spans="1:9" ht="17.55" customHeight="1" x14ac:dyDescent="0.25">
      <c r="A25" s="96"/>
      <c r="B25" s="83"/>
      <c r="C25" s="426" t="str">
        <f>Translations!$B$31</f>
        <v xml:space="preserve">Konsolidované znění AVR včetně změn je k dispozici ke stažení na tomto odkazu: </v>
      </c>
      <c r="D25" s="482"/>
      <c r="E25" s="482"/>
      <c r="F25" s="482"/>
      <c r="G25" s="482"/>
      <c r="H25" s="482"/>
      <c r="I25" s="483"/>
    </row>
    <row r="26" spans="1:9" s="70" customFormat="1" ht="16.5" customHeight="1" x14ac:dyDescent="0.25">
      <c r="A26" s="203"/>
      <c r="B26" s="227"/>
      <c r="C26" s="436" t="str">
        <f>HYPERLINK(Translations!$B$32,Translations!$B$32)</f>
        <v>https://eur-lex.europa.eu/legal-content/EN/TXT/?uri=CELEX%3A02018R2067-20250622</v>
      </c>
      <c r="D26" s="426"/>
      <c r="E26" s="426"/>
      <c r="F26" s="426"/>
      <c r="G26" s="426"/>
      <c r="H26" s="426"/>
      <c r="I26" s="427"/>
    </row>
    <row r="27" spans="1:9" ht="10.5" customHeight="1" x14ac:dyDescent="0.25">
      <c r="A27" s="96"/>
      <c r="B27" s="83"/>
      <c r="C27" s="156"/>
      <c r="D27" s="156"/>
      <c r="E27" s="84"/>
      <c r="F27" s="84"/>
      <c r="G27" s="84"/>
      <c r="H27" s="84"/>
      <c r="I27" s="85"/>
    </row>
    <row r="28" spans="1:9" ht="30" customHeight="1" x14ac:dyDescent="0.25">
      <c r="A28" s="96"/>
      <c r="B28" s="83">
        <v>4</v>
      </c>
      <c r="C28" s="426" t="str">
        <f>Translations!$B$33</f>
        <v>Článek 6 nařízení o akreditaci a ověřování stanoví cíl ověření, kterým je zajistit spolehlivost informací a údajů předkládaných ve zprávách týkajících se systému EU ETS:</v>
      </c>
      <c r="D28" s="426"/>
      <c r="E28" s="426"/>
      <c r="F28" s="426"/>
      <c r="G28" s="426"/>
      <c r="H28" s="426"/>
      <c r="I28" s="427"/>
    </row>
    <row r="29" spans="1:9" ht="110.4" customHeight="1" x14ac:dyDescent="0.25">
      <c r="A29" s="96"/>
      <c r="B29" s="83"/>
      <c r="C29" s="434" t="str">
        <f>Translations!$B$34</f>
        <v>„Ověřený výkaz emisí, zpráva o dopadech jiných látek z letectví než CO2, výkaz základních údajů, výkaz údajů nového účastníka na trhu, roční výkaz úrovně činnosti nebo zpráva o klimatické neutralitě musí být pro uživatele spolehlivé. Uvedené dokumenty věrně znázorňují to, co tvrdí, že znázorňují, nebo o čem lze přiměřeně předpokládat, že znázorňují.
Postup ověření výkazu provozovatele nebo provozovatele letadel musí být účinným a spolehlivým nástrojem podporujícím postupy zajišťování kvality a kontroly kvality a poskytovat informace, na jejichž základě může provozovatel nebo provozovatel letadel jednat tak, aby při monitorování a vykazování emisí, dopadů jiných látek z letectví než CO2, údajů relevantních pro přidělování bezplatných povolenek nebo údajů relevantních pro zprávy o klimatické neutralitě zlepšil svou výkonnost, rovněž ve vztahu k milníků a cílům.“</v>
      </c>
      <c r="D29" s="434"/>
      <c r="E29" s="434"/>
      <c r="F29" s="434"/>
      <c r="G29" s="434"/>
      <c r="H29" s="434"/>
      <c r="I29" s="435"/>
    </row>
    <row r="30" spans="1:9" ht="10.5" customHeight="1" x14ac:dyDescent="0.25">
      <c r="A30" s="96"/>
      <c r="B30" s="83"/>
      <c r="C30" s="489"/>
      <c r="D30" s="489"/>
      <c r="E30" s="489"/>
      <c r="F30" s="489"/>
      <c r="G30" s="489"/>
      <c r="H30" s="489"/>
      <c r="I30" s="490"/>
    </row>
    <row r="31" spans="1:9" ht="42" customHeight="1" x14ac:dyDescent="0.25">
      <c r="A31" s="96"/>
      <c r="B31" s="83">
        <v>5</v>
      </c>
      <c r="C31" s="426" t="str">
        <f>Translations!$B$35</f>
        <v>Kromě toho by měl ověřovatel v souladu s přílohou V směrnice 2003/87/ES a nařízením o akreditaci a ověřování v aktualizovaném znění uplatňovat přístup založený na posouzení rizik s cílem získat ověřovací posudek poskytující přiměřené ujištění, že výkaz údajů neobsahuje závažné nepřesnosti a že výkaz lze ověřit jako uspokojivý.</v>
      </c>
      <c r="D31" s="426"/>
      <c r="E31" s="426"/>
      <c r="F31" s="426"/>
      <c r="G31" s="426"/>
      <c r="H31" s="426"/>
      <c r="I31" s="427"/>
    </row>
    <row r="32" spans="1:9" ht="10.5" customHeight="1" x14ac:dyDescent="0.25">
      <c r="A32" s="96"/>
      <c r="B32" s="83"/>
      <c r="C32" s="156"/>
      <c r="D32" s="156"/>
      <c r="E32" s="156"/>
      <c r="F32" s="156"/>
      <c r="G32" s="156"/>
      <c r="H32" s="156"/>
      <c r="I32" s="155"/>
    </row>
    <row r="33" spans="1:9" ht="27.75" customHeight="1" x14ac:dyDescent="0.25">
      <c r="A33" s="96"/>
      <c r="B33" s="83">
        <v>6</v>
      </c>
      <c r="C33" s="426" t="str">
        <f>Translations!$B$36</f>
        <v>V čl. 27 odst. 1 aktualizovaného nařízení o akreditaci a ověřování se uvádí, že závěry o ověření zprávy provozovatele o klimatické neutralitě a ověřovacího posudku se předkládají ve zprávě o ověření:</v>
      </c>
      <c r="D33" s="426"/>
      <c r="E33" s="426"/>
      <c r="F33" s="426"/>
      <c r="G33" s="426"/>
      <c r="H33" s="426"/>
      <c r="I33" s="427"/>
    </row>
    <row r="34" spans="1:9" ht="27" customHeight="1" x14ac:dyDescent="0.25">
      <c r="A34" s="96"/>
      <c r="B34" s="83"/>
      <c r="C34" s="434" t="str">
        <f>Translations!$B$37</f>
        <v>Na základě informací shromážděných během ověřování vydá ověřovatel provozovateli zprávu o ověření zprávy o klimatické neutralitě, která byla předmětem tohoto ověření.</v>
      </c>
      <c r="D34" s="434"/>
      <c r="E34" s="434"/>
      <c r="F34" s="434"/>
      <c r="G34" s="434"/>
      <c r="H34" s="434"/>
      <c r="I34" s="435"/>
    </row>
    <row r="35" spans="1:9" ht="10.5" customHeight="1" x14ac:dyDescent="0.25">
      <c r="A35" s="96"/>
      <c r="B35" s="83"/>
      <c r="C35" s="156"/>
      <c r="D35" s="156"/>
      <c r="E35" s="156"/>
      <c r="F35" s="156"/>
      <c r="G35" s="156"/>
      <c r="H35" s="156"/>
      <c r="I35" s="155"/>
    </row>
    <row r="36" spans="1:9" x14ac:dyDescent="0.25">
      <c r="A36" s="96"/>
      <c r="B36" s="83">
        <v>7</v>
      </c>
      <c r="C36" s="426" t="str">
        <f>Translations!$B$38</f>
        <v xml:space="preserve">Ustanovení čl. 27 odst. 2 nařízení o azylovém řízení vyžaduje, aby: </v>
      </c>
      <c r="D36" s="426"/>
      <c r="E36" s="426"/>
      <c r="F36" s="426"/>
      <c r="G36" s="426"/>
      <c r="H36" s="426"/>
      <c r="I36" s="427"/>
    </row>
    <row r="37" spans="1:9" ht="28.5" customHeight="1" x14ac:dyDescent="0.25">
      <c r="A37" s="96"/>
      <c r="B37" s="83"/>
      <c r="C37" s="434" t="str">
        <f>Translations!$B$39</f>
        <v>Provozovatel předloží zprávu o ověření příslušnému orgánu spolu se zprávou o klimatické neutralitě provozovatele.</v>
      </c>
      <c r="D37" s="434"/>
      <c r="E37" s="434"/>
      <c r="F37" s="434"/>
      <c r="G37" s="434"/>
      <c r="H37" s="434"/>
      <c r="I37" s="435"/>
    </row>
    <row r="38" spans="1:9" ht="10.5" customHeight="1" x14ac:dyDescent="0.25">
      <c r="A38" s="96"/>
      <c r="B38" s="83"/>
      <c r="C38" s="156"/>
      <c r="D38" s="156"/>
      <c r="E38" s="156"/>
      <c r="F38" s="156"/>
      <c r="G38" s="156"/>
      <c r="H38" s="156"/>
      <c r="I38" s="155"/>
    </row>
    <row r="39" spans="1:9" ht="68.25" customHeight="1" x14ac:dyDescent="0.25">
      <c r="A39" s="96"/>
      <c r="B39" s="83">
        <v>8</v>
      </c>
      <c r="C39" s="426" t="str">
        <f>Translations!$B$40</f>
        <v>Tento soubor představuje šablonu zprávy o ověření, kterou Komise vypracovala jako součást řady pokynů a elektronických šablon na podporu harmonizovaného výkladu pravidel AVR v aktualizované podobě, pravidel FAR a ALCR v celé EU. Cílem šablony je poskytnout standardizovaný, harmonizovaný a jednotný způsob podávání zpráv o ověření ročního výkazu úrovně činnosti provozovatele. Tato šablona zprávy o ověření představuje názory útvarů Komise v době zveřejnění.</v>
      </c>
      <c r="D39" s="426"/>
      <c r="E39" s="426"/>
      <c r="F39" s="426"/>
      <c r="G39" s="426"/>
      <c r="H39" s="426"/>
      <c r="I39" s="427"/>
    </row>
    <row r="40" spans="1:9" ht="71.7" customHeight="1" x14ac:dyDescent="0.25">
      <c r="A40" s="96"/>
      <c r="B40" s="83"/>
      <c r="C40" s="428" t="str">
        <f>Translations!$B$41</f>
        <v>Toto je konečná verze šablony zprávy o ověření klimatické neutrality z února 2026.</v>
      </c>
      <c r="D40" s="429"/>
      <c r="E40" s="429"/>
      <c r="F40" s="429"/>
      <c r="G40" s="429"/>
      <c r="H40" s="429"/>
      <c r="I40" s="430"/>
    </row>
    <row r="41" spans="1:9" ht="10.5" customHeight="1" x14ac:dyDescent="0.25">
      <c r="A41" s="96"/>
      <c r="B41" s="83"/>
      <c r="C41" s="156"/>
      <c r="D41" s="156"/>
      <c r="E41" s="156"/>
      <c r="F41" s="156"/>
      <c r="G41" s="156"/>
      <c r="H41" s="156"/>
      <c r="I41" s="155"/>
    </row>
    <row r="42" spans="1:9" ht="45" customHeight="1" x14ac:dyDescent="0.25">
      <c r="A42" s="96"/>
      <c r="B42" s="83">
        <v>9</v>
      </c>
      <c r="C42" s="426" t="str">
        <f>Translations!$B$42</f>
        <v>Šablona zprávy o ověření CNR byla vypracována tak, aby splňovala požadavky článku 27 nařízení o akreditaci a ověřování, harmonizované normy uvedené v článku 4 nařízení o akreditaci a ověřování (EN ISO 14065) a zvláštní požadavky na ověřovatele založené na finančním zajištění. Vychází z těchto požadavků a uznávaných osvědčených postupů.</v>
      </c>
      <c r="D42" s="426"/>
      <c r="E42" s="426"/>
      <c r="F42" s="426"/>
      <c r="G42" s="426"/>
      <c r="H42" s="426"/>
      <c r="I42" s="427"/>
    </row>
    <row r="43" spans="1:9" ht="10.5" customHeight="1" x14ac:dyDescent="0.25">
      <c r="A43" s="96"/>
      <c r="B43" s="83"/>
      <c r="C43" s="156"/>
      <c r="D43" s="156"/>
      <c r="E43" s="156"/>
      <c r="F43" s="156"/>
      <c r="G43" s="156"/>
      <c r="H43" s="156"/>
      <c r="I43" s="155"/>
    </row>
    <row r="44" spans="1:9" ht="38.25" customHeight="1" x14ac:dyDescent="0.25">
      <c r="A44" s="96"/>
      <c r="B44" s="83">
        <v>10</v>
      </c>
      <c r="C44" s="426" t="str">
        <f>Translations!$B$43</f>
        <v>Pokyny k obsahu této šablony zprávy o ověření CNR jsou uvedeny v šabloně a v dokumentu GD11 o plánech klimatické neutrality. Při vyplňování šablony zprávy o ověření si přečtěte pokyny v této šabloně.</v>
      </c>
      <c r="D44" s="426"/>
      <c r="E44" s="426"/>
      <c r="F44" s="426"/>
      <c r="G44" s="426"/>
      <c r="H44" s="426"/>
      <c r="I44" s="427"/>
    </row>
    <row r="45" spans="1:9" ht="10.5" customHeight="1" x14ac:dyDescent="0.25">
      <c r="A45" s="96"/>
      <c r="B45" s="83"/>
      <c r="C45" s="426"/>
      <c r="D45" s="426"/>
      <c r="E45" s="426"/>
      <c r="F45" s="426"/>
      <c r="G45" s="426"/>
      <c r="H45" s="426"/>
      <c r="I45" s="427"/>
    </row>
    <row r="46" spans="1:9" ht="27" customHeight="1" x14ac:dyDescent="0.25">
      <c r="A46" s="96"/>
      <c r="B46" s="83">
        <v>11</v>
      </c>
      <c r="C46" s="426" t="str">
        <f>Translations!$B$44</f>
        <v xml:space="preserve">Všechny pokyny a šablony vypracované útvary Komise týkající se pravidel FAR a ALCR naleznete ve spodní části následující stránky: </v>
      </c>
      <c r="D46" s="426"/>
      <c r="E46" s="426"/>
      <c r="F46" s="426"/>
      <c r="G46" s="426"/>
      <c r="H46" s="426"/>
      <c r="I46" s="427"/>
    </row>
    <row r="47" spans="1:9" ht="30" customHeight="1" x14ac:dyDescent="0.25">
      <c r="A47" s="96"/>
      <c r="B47" s="83"/>
      <c r="C47" s="431" t="str">
        <f>HYPERLINK(Translations!$B$45,Translations!$B$45)</f>
        <v>https://climate.ec.europa.eu/eu-action/carbon-markets/eu-emissions-trading-system-eu-ets/free-allocation/about-free-allocation_en</v>
      </c>
      <c r="D47" s="432"/>
      <c r="E47" s="432"/>
      <c r="F47" s="432"/>
      <c r="G47" s="432"/>
      <c r="H47" s="432"/>
      <c r="I47" s="433"/>
    </row>
    <row r="48" spans="1:9" ht="10.5" customHeight="1" x14ac:dyDescent="0.25">
      <c r="A48" s="96"/>
      <c r="B48" s="83"/>
      <c r="C48" s="426"/>
      <c r="D48" s="426"/>
      <c r="E48" s="426"/>
      <c r="F48" s="426"/>
      <c r="G48" s="426"/>
      <c r="H48" s="426"/>
      <c r="I48" s="427"/>
    </row>
    <row r="49" spans="1:9" ht="25.95" customHeight="1" x14ac:dyDescent="0.25">
      <c r="A49" s="96"/>
      <c r="B49" s="83">
        <v>12</v>
      </c>
      <c r="C49" s="426" t="str">
        <f>Translations!$B$46</f>
        <v>Všechny pokyny a šablony vypracované útvary Komise k nařízení o akreditaci a ověřování jsou k dispozici ve spodní části této stránky:</v>
      </c>
      <c r="D49" s="426"/>
      <c r="E49" s="426"/>
      <c r="F49" s="426"/>
      <c r="G49" s="426"/>
      <c r="H49" s="426"/>
      <c r="I49" s="427"/>
    </row>
    <row r="50" spans="1:9" ht="31.5" customHeight="1" thickBot="1" x14ac:dyDescent="0.3">
      <c r="A50" s="96"/>
      <c r="B50" s="83"/>
      <c r="C50" s="431" t="str">
        <f>HYPERLINK(Translations!$B$47,Translations!$B$47)</f>
        <v>https://climate.ec.europa.eu/eu-action/carbon-markets/eu-emissions-trading-system-eu-ets/monitoring-reporting-and-verification_en</v>
      </c>
      <c r="D50" s="432"/>
      <c r="E50" s="432"/>
      <c r="F50" s="432"/>
      <c r="G50" s="432"/>
      <c r="H50" s="432"/>
      <c r="I50" s="433"/>
    </row>
    <row r="51" spans="1:9" ht="15.75" customHeight="1" x14ac:dyDescent="0.25">
      <c r="A51" s="96"/>
      <c r="B51" s="454"/>
      <c r="C51" s="455"/>
      <c r="D51" s="455"/>
      <c r="E51" s="455"/>
      <c r="F51" s="455"/>
      <c r="G51" s="455"/>
      <c r="H51" s="455"/>
      <c r="I51" s="455"/>
    </row>
    <row r="52" spans="1:9" ht="26.25" customHeight="1" x14ac:dyDescent="0.25">
      <c r="A52" s="96"/>
      <c r="B52" s="456" t="str">
        <f>Translations!$B$48</f>
        <v>Zdroje informací</v>
      </c>
      <c r="C52" s="457"/>
      <c r="D52" s="457"/>
      <c r="E52" s="457"/>
      <c r="F52" s="457"/>
      <c r="G52" s="457"/>
      <c r="H52" s="457"/>
      <c r="I52" s="457"/>
    </row>
    <row r="53" spans="1:9" ht="18.75" customHeight="1" thickBot="1" x14ac:dyDescent="0.3">
      <c r="A53" s="96"/>
      <c r="B53" s="458" t="str">
        <f>Translations!$B$49</f>
        <v>Internetové stránky EU:</v>
      </c>
      <c r="C53" s="457"/>
      <c r="D53" s="457"/>
      <c r="E53" s="457"/>
      <c r="F53" s="457"/>
      <c r="G53" s="457"/>
      <c r="H53" s="457"/>
      <c r="I53" s="457"/>
    </row>
    <row r="54" spans="1:9" ht="18.75" customHeight="1" x14ac:dyDescent="0.25">
      <c r="A54" s="96"/>
      <c r="B54" s="87" t="s">
        <v>88</v>
      </c>
      <c r="C54" s="449" t="str">
        <f>Translations!$B$50</f>
        <v>Právní předpisy EU:</v>
      </c>
      <c r="D54" s="449"/>
      <c r="E54" s="502" t="str">
        <f>HYPERLINK(Translations!$B$51,Translations!$B$51)</f>
        <v>http://eur-lex.europa.eu/en/index.htm</v>
      </c>
      <c r="F54" s="455"/>
      <c r="G54" s="455"/>
      <c r="H54" s="455"/>
      <c r="I54" s="503"/>
    </row>
    <row r="55" spans="1:9" ht="30.75" customHeight="1" x14ac:dyDescent="0.25">
      <c r="A55" s="96"/>
      <c r="B55" s="88" t="s">
        <v>88</v>
      </c>
      <c r="C55" s="450" t="str">
        <f>Translations!$B$52</f>
        <v>Systém EU pro obchodování s emisemi obecně:</v>
      </c>
      <c r="D55" s="451"/>
      <c r="E55" s="504" t="str">
        <f>HYPERLINK(Translations!$B$53,Translations!$B$53)</f>
        <v>https://climate.ec.europa.eu/eu-action/eu-emissions-trading-system-eu-ets_en</v>
      </c>
      <c r="F55" s="457"/>
      <c r="G55" s="457"/>
      <c r="H55" s="457"/>
      <c r="I55" s="465"/>
    </row>
    <row r="56" spans="1:9" ht="52.95" customHeight="1" thickBot="1" x14ac:dyDescent="0.3">
      <c r="A56" s="96"/>
      <c r="B56" s="89" t="s">
        <v>88</v>
      </c>
      <c r="C56" s="452" t="str">
        <f>Translations!$B$54</f>
        <v xml:space="preserve">Monitorování a vykazování v rámci EU ETS: 
    </v>
      </c>
      <c r="D56" s="453"/>
      <c r="E56" s="505" t="str">
        <f>HYPERLINK(Translations!$B$47,Translations!$B$47)</f>
        <v>https://climate.ec.europa.eu/eu-action/carbon-markets/eu-emissions-trading-system-eu-ets/monitoring-reporting-and-verification_en</v>
      </c>
      <c r="F56" s="460"/>
      <c r="G56" s="460"/>
      <c r="H56" s="460"/>
      <c r="I56" s="469"/>
    </row>
    <row r="57" spans="1:9" ht="18.75" customHeight="1" thickBot="1" x14ac:dyDescent="0.3">
      <c r="A57" s="96"/>
      <c r="B57" s="458" t="str">
        <f>Translations!$B$55</f>
        <v>Jiné internetové stránky:</v>
      </c>
      <c r="C57" s="457"/>
      <c r="D57" s="457"/>
      <c r="E57" s="457"/>
      <c r="F57" s="457"/>
      <c r="G57" s="457"/>
      <c r="H57" s="457"/>
      <c r="I57" s="457"/>
    </row>
    <row r="58" spans="1:9" ht="18.75" customHeight="1" x14ac:dyDescent="0.25">
      <c r="A58" s="96"/>
      <c r="B58" s="90" t="s">
        <v>88</v>
      </c>
      <c r="C58" s="498" t="s">
        <v>1472</v>
      </c>
      <c r="D58" s="498"/>
      <c r="E58" s="498"/>
      <c r="F58" s="498"/>
      <c r="G58" s="498"/>
      <c r="H58" s="498"/>
      <c r="I58" s="499"/>
    </row>
    <row r="59" spans="1:9" ht="18.75" customHeight="1" x14ac:dyDescent="0.25">
      <c r="A59" s="96"/>
      <c r="B59" s="91" t="s">
        <v>88</v>
      </c>
      <c r="C59" s="496" t="s">
        <v>88</v>
      </c>
      <c r="D59" s="496"/>
      <c r="E59" s="496"/>
      <c r="F59" s="496"/>
      <c r="G59" s="496"/>
      <c r="H59" s="496"/>
      <c r="I59" s="497"/>
    </row>
    <row r="60" spans="1:9" ht="18.75" customHeight="1" thickBot="1" x14ac:dyDescent="0.3">
      <c r="A60" s="96"/>
      <c r="B60" s="92" t="s">
        <v>88</v>
      </c>
      <c r="C60" s="470" t="s">
        <v>88</v>
      </c>
      <c r="D60" s="470"/>
      <c r="E60" s="470"/>
      <c r="F60" s="470"/>
      <c r="G60" s="470"/>
      <c r="H60" s="470"/>
      <c r="I60" s="471"/>
    </row>
    <row r="61" spans="1:9" ht="18.75" customHeight="1" thickBot="1" x14ac:dyDescent="0.3">
      <c r="A61" s="96"/>
      <c r="B61" s="459" t="str">
        <f>Translations!$B$59</f>
        <v>Podpora:</v>
      </c>
      <c r="C61" s="460"/>
      <c r="D61" s="460"/>
      <c r="E61" s="460"/>
      <c r="F61" s="460"/>
      <c r="G61" s="460"/>
      <c r="H61" s="460"/>
      <c r="I61" s="460"/>
    </row>
    <row r="62" spans="1:9" ht="18.75" customHeight="1" thickBot="1" x14ac:dyDescent="0.3">
      <c r="A62" s="96"/>
      <c r="B62" s="90" t="s">
        <v>88</v>
      </c>
      <c r="C62" s="423" t="str">
        <f>Translations!$B$60</f>
        <v>Ing. Jan Tůma, Jan.Tuma@mzp.gov.cz, 267 122 360; Mgr. Michaela Hloušková, Michaela.Hlouskova@mzp.gov.cz, 267 122 541</v>
      </c>
      <c r="D62" s="423"/>
      <c r="E62" s="423"/>
      <c r="F62" s="423"/>
      <c r="G62" s="423"/>
      <c r="H62" s="423"/>
      <c r="I62" s="424"/>
    </row>
    <row r="63" spans="1:9" x14ac:dyDescent="0.25">
      <c r="A63" s="96"/>
      <c r="B63" s="454"/>
      <c r="C63" s="455"/>
      <c r="D63" s="455"/>
      <c r="E63" s="455"/>
      <c r="F63" s="455"/>
      <c r="G63" s="455"/>
      <c r="H63" s="455"/>
      <c r="I63" s="455"/>
    </row>
    <row r="64" spans="1:9" ht="18.75" customHeight="1" thickBot="1" x14ac:dyDescent="0.3">
      <c r="A64" s="96"/>
      <c r="B64" s="459" t="str">
        <f>Translations!$B$61</f>
        <v>Pokyny pro jednotlivé členské státy jsou uvedeny zde:</v>
      </c>
      <c r="C64" s="460"/>
      <c r="D64" s="460"/>
      <c r="E64" s="460"/>
      <c r="F64" s="460"/>
      <c r="G64" s="460"/>
      <c r="H64" s="460"/>
      <c r="I64" s="460"/>
    </row>
    <row r="65" spans="1:9" ht="12.75" customHeight="1" x14ac:dyDescent="0.25">
      <c r="A65" s="96"/>
      <c r="B65" s="446"/>
      <c r="C65" s="447"/>
      <c r="D65" s="447"/>
      <c r="E65" s="447"/>
      <c r="F65" s="447"/>
      <c r="G65" s="447"/>
      <c r="H65" s="447"/>
      <c r="I65" s="448"/>
    </row>
    <row r="66" spans="1:9" ht="12.75" customHeight="1" x14ac:dyDescent="0.25">
      <c r="A66" s="96"/>
      <c r="B66" s="464"/>
      <c r="C66" s="457"/>
      <c r="D66" s="457"/>
      <c r="E66" s="457"/>
      <c r="F66" s="457"/>
      <c r="G66" s="457"/>
      <c r="H66" s="457"/>
      <c r="I66" s="465"/>
    </row>
    <row r="67" spans="1:9" ht="12.75" customHeight="1" x14ac:dyDescent="0.25">
      <c r="A67" s="96"/>
      <c r="B67" s="464"/>
      <c r="C67" s="457"/>
      <c r="D67" s="457"/>
      <c r="E67" s="457"/>
      <c r="F67" s="457"/>
      <c r="G67" s="457"/>
      <c r="H67" s="457"/>
      <c r="I67" s="465"/>
    </row>
    <row r="68" spans="1:9" ht="12.75" customHeight="1" x14ac:dyDescent="0.25">
      <c r="A68" s="96"/>
      <c r="B68" s="464"/>
      <c r="C68" s="457"/>
      <c r="D68" s="457"/>
      <c r="E68" s="457"/>
      <c r="F68" s="457"/>
      <c r="G68" s="457"/>
      <c r="H68" s="457"/>
      <c r="I68" s="465"/>
    </row>
    <row r="69" spans="1:9" ht="12.75" customHeight="1" x14ac:dyDescent="0.25">
      <c r="A69" s="96"/>
      <c r="B69" s="464"/>
      <c r="C69" s="457"/>
      <c r="D69" s="457"/>
      <c r="E69" s="457"/>
      <c r="F69" s="457"/>
      <c r="G69" s="457"/>
      <c r="H69" s="457"/>
      <c r="I69" s="465"/>
    </row>
    <row r="70" spans="1:9" ht="12.75" customHeight="1" x14ac:dyDescent="0.25">
      <c r="A70" s="96"/>
      <c r="B70" s="464"/>
      <c r="C70" s="457"/>
      <c r="D70" s="457"/>
      <c r="E70" s="457"/>
      <c r="F70" s="457"/>
      <c r="G70" s="457"/>
      <c r="H70" s="457"/>
      <c r="I70" s="465"/>
    </row>
    <row r="71" spans="1:9" ht="12.75" customHeight="1" x14ac:dyDescent="0.25">
      <c r="A71" s="96"/>
      <c r="B71" s="464"/>
      <c r="C71" s="457"/>
      <c r="D71" s="457"/>
      <c r="E71" s="457"/>
      <c r="F71" s="457"/>
      <c r="G71" s="457"/>
      <c r="H71" s="457"/>
      <c r="I71" s="465"/>
    </row>
    <row r="72" spans="1:9" ht="12.75" customHeight="1" x14ac:dyDescent="0.25">
      <c r="A72" s="96"/>
      <c r="B72" s="464"/>
      <c r="C72" s="457"/>
      <c r="D72" s="457"/>
      <c r="E72" s="457"/>
      <c r="F72" s="457"/>
      <c r="G72" s="457"/>
      <c r="H72" s="457"/>
      <c r="I72" s="465"/>
    </row>
    <row r="73" spans="1:9" ht="12.75" customHeight="1" x14ac:dyDescent="0.25">
      <c r="A73" s="96"/>
      <c r="B73" s="464"/>
      <c r="C73" s="457"/>
      <c r="D73" s="457"/>
      <c r="E73" s="457"/>
      <c r="F73" s="457"/>
      <c r="G73" s="457"/>
      <c r="H73" s="457"/>
      <c r="I73" s="465"/>
    </row>
    <row r="74" spans="1:9" ht="12.75" customHeight="1" thickBot="1" x14ac:dyDescent="0.3">
      <c r="A74" s="96"/>
      <c r="B74" s="468"/>
      <c r="C74" s="460"/>
      <c r="D74" s="460"/>
      <c r="E74" s="460"/>
      <c r="F74" s="460"/>
      <c r="G74" s="460"/>
      <c r="H74" s="460"/>
      <c r="I74" s="469"/>
    </row>
    <row r="75" spans="1:9" ht="13.8" thickBot="1" x14ac:dyDescent="0.3">
      <c r="A75" s="96"/>
      <c r="B75" s="466"/>
      <c r="C75" s="467"/>
      <c r="D75" s="467"/>
      <c r="E75" s="467"/>
      <c r="F75" s="467"/>
      <c r="G75" s="467"/>
      <c r="H75" s="467"/>
      <c r="I75" s="467"/>
    </row>
    <row r="76" spans="1:9" customFormat="1" x14ac:dyDescent="0.25">
      <c r="A76" s="97"/>
      <c r="B76" s="461" t="str">
        <f>Translations!$B$62</f>
        <v>Jazyková verze:</v>
      </c>
      <c r="C76" s="462"/>
      <c r="D76" s="462"/>
      <c r="E76" s="463"/>
      <c r="F76" s="440" t="str">
        <f>VersionDocumentation!$B$5</f>
        <v>Czech</v>
      </c>
      <c r="G76" s="441"/>
      <c r="H76" s="441"/>
      <c r="I76" s="442"/>
    </row>
    <row r="77" spans="1:9" customFormat="1" ht="13.8" thickBot="1" x14ac:dyDescent="0.3">
      <c r="A77" s="97"/>
      <c r="B77" s="437" t="str">
        <f>Translations!$B$63</f>
        <v>Referenční název souboru:</v>
      </c>
      <c r="C77" s="438"/>
      <c r="D77" s="438"/>
      <c r="E77" s="439"/>
      <c r="F77" s="443" t="str">
        <f>VersionDocumentation!$C$3</f>
        <v>VR P4 CNR_COM_cs_060226.xls</v>
      </c>
      <c r="G77" s="444"/>
      <c r="H77" s="444"/>
      <c r="I77" s="445"/>
    </row>
    <row r="78" spans="1:9" x14ac:dyDescent="0.25">
      <c r="B78" s="157"/>
      <c r="C78" s="201"/>
      <c r="D78" s="201"/>
      <c r="E78" s="201"/>
      <c r="F78" s="201"/>
      <c r="G78" s="201"/>
      <c r="H78" s="201"/>
      <c r="I78" s="201"/>
    </row>
  </sheetData>
  <sheetProtection sheet="1" formatCells="0" formatColumns="0" formatRows="0"/>
  <customSheetViews>
    <customSheetView guid="{A54031ED-59E9-4190-9F48-094FDC80E5C8}" scale="125" fitToPage="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 guid="{3EE4370E-84AC-4220-AECA-2B19C5F3775F}" scale="125" showPageBreaks="1" fitToPage="1" printArea="1">
      <selection activeCell="A5" sqref="A5:B5"/>
      <pageMargins left="0.74803149606299213" right="0.74803149606299213" top="0.94488188976377963" bottom="0.78740157480314965" header="0.23622047244094491" footer="0.47244094488188981"/>
      <pageSetup paperSize="9" scale="78" fitToHeight="2" orientation="portrait"/>
      <headerFooter alignWithMargins="0">
        <oddFooter>&amp;L&amp;F/
&amp;A&amp;C&amp;P/&amp;N&amp;RPrinted : &amp;D/&amp;T</oddFooter>
      </headerFooter>
    </customSheetView>
  </customSheetViews>
  <mergeCells count="73">
    <mergeCell ref="B3:I3"/>
    <mergeCell ref="B9:I9"/>
    <mergeCell ref="B11:I11"/>
    <mergeCell ref="C12:I12"/>
    <mergeCell ref="C59:I59"/>
    <mergeCell ref="C58:I58"/>
    <mergeCell ref="B7:I7"/>
    <mergeCell ref="C20:I20"/>
    <mergeCell ref="C21:I21"/>
    <mergeCell ref="C18:I18"/>
    <mergeCell ref="E54:I54"/>
    <mergeCell ref="E55:I55"/>
    <mergeCell ref="E56:I56"/>
    <mergeCell ref="C24:I24"/>
    <mergeCell ref="C26:I26"/>
    <mergeCell ref="C29:I29"/>
    <mergeCell ref="C60:I60"/>
    <mergeCell ref="B63:I63"/>
    <mergeCell ref="B1:I1"/>
    <mergeCell ref="C33:I33"/>
    <mergeCell ref="B4:I4"/>
    <mergeCell ref="B8:I8"/>
    <mergeCell ref="B10:I10"/>
    <mergeCell ref="C15:I15"/>
    <mergeCell ref="C16:I16"/>
    <mergeCell ref="C25:I25"/>
    <mergeCell ref="B6:I6"/>
    <mergeCell ref="B2:I2"/>
    <mergeCell ref="C30:I30"/>
    <mergeCell ref="B5:I5"/>
    <mergeCell ref="C14:I14"/>
    <mergeCell ref="B61:I61"/>
    <mergeCell ref="B75:I75"/>
    <mergeCell ref="B66:I66"/>
    <mergeCell ref="B73:I73"/>
    <mergeCell ref="B74:I74"/>
    <mergeCell ref="B68:I68"/>
    <mergeCell ref="B69:I69"/>
    <mergeCell ref="B70:I70"/>
    <mergeCell ref="B71:I71"/>
    <mergeCell ref="B72:I72"/>
    <mergeCell ref="C37:I37"/>
    <mergeCell ref="B77:E77"/>
    <mergeCell ref="F76:I76"/>
    <mergeCell ref="F77:I77"/>
    <mergeCell ref="C44:I44"/>
    <mergeCell ref="B65:I65"/>
    <mergeCell ref="C54:D54"/>
    <mergeCell ref="C55:D55"/>
    <mergeCell ref="C56:D56"/>
    <mergeCell ref="B51:I51"/>
    <mergeCell ref="B52:I52"/>
    <mergeCell ref="B53:I53"/>
    <mergeCell ref="B57:I57"/>
    <mergeCell ref="B64:I64"/>
    <mergeCell ref="B76:E76"/>
    <mergeCell ref="B67:I67"/>
    <mergeCell ref="C62:I62"/>
    <mergeCell ref="C17:I17"/>
    <mergeCell ref="C28:I28"/>
    <mergeCell ref="C48:I48"/>
    <mergeCell ref="C39:I39"/>
    <mergeCell ref="C40:I40"/>
    <mergeCell ref="C47:I47"/>
    <mergeCell ref="C45:I45"/>
    <mergeCell ref="C46:I46"/>
    <mergeCell ref="C31:I31"/>
    <mergeCell ref="C42:I42"/>
    <mergeCell ref="C36:I36"/>
    <mergeCell ref="C34:I34"/>
    <mergeCell ref="C22:I22"/>
    <mergeCell ref="C50:I50"/>
    <mergeCell ref="C49:I49"/>
  </mergeCells>
  <phoneticPr fontId="0" type="noConversion"/>
  <dataValidations count="1">
    <dataValidation type="list" allowBlank="1" showInputMessage="1" showErrorMessage="1" sqref="C58:I60" xr:uid="{0D486426-1266-498C-A130-2F90F663551E}">
      <formula1>OtherMS_Websites</formula1>
    </dataValidation>
  </dataValidations>
  <hyperlinks>
    <hyperlink ref="B10" location="'READ ME How to use this file'!A1" display="Go to 'How to use this file'" xr:uid="{00000000-0004-0000-0000-000002000000}"/>
    <hyperlink ref="E56" r:id="rId1" display="http://ec.europa.eu/clima/policies/ets/monitoring/index_en.htm " xr:uid="{00000000-0004-0000-0000-000003000000}"/>
    <hyperlink ref="C18" r:id="rId2" display="https://eur-lex.europa.eu/legal-content/EN/TXT/PDF/?uri=CELEX:02019R1842-20220619" xr:uid="{6B7F37A2-5110-4336-8427-0B937AAE8345}"/>
    <hyperlink ref="C18:I18" r:id="rId3" display="https://eur-lex.europa.eu/legal-content/EN/TXT/?uri=CELEX%3A02019R0331-20240101" xr:uid="{0F76EA0F-7A87-4BCF-AEFF-8C117DAEBA3F}"/>
    <hyperlink ref="E56:I56" r:id="rId4" display="https://climate.ec.europa.eu/eu-action/carbon-markets/eu-emissions-trading-system-eu-ets/monitoring-reporting-and-verification_en" xr:uid="{02AD3754-3DA8-4A3E-A224-C063FF5A5542}"/>
  </hyperlinks>
  <pageMargins left="0.74803149606299213" right="0.74803149606299213" top="0.94488188976377963" bottom="0.78740157480314965" header="0.23622047244094491" footer="0.47244094488188981"/>
  <pageSetup paperSize="9" scale="79" fitToHeight="2" orientation="portrait" r:id="rId5"/>
  <headerFooter alignWithMargins="0">
    <oddFooter>&amp;L&amp;F/
&amp;A&amp;C&amp;P/&amp;N&amp;RPrinted : &amp;D/&amp;T</oddFooter>
  </headerFooter>
  <rowBreaks count="1" manualBreakCount="1">
    <brk id="50" min="1" max="8"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tabColor rgb="FF00B0F0"/>
  </sheetPr>
  <dimension ref="A1:C47"/>
  <sheetViews>
    <sheetView workbookViewId="0">
      <selection activeCell="D8" sqref="D8"/>
    </sheetView>
  </sheetViews>
  <sheetFormatPr defaultColWidth="9.21875" defaultRowHeight="13.2" x14ac:dyDescent="0.25"/>
  <cols>
    <col min="1" max="1" width="77.6640625" customWidth="1"/>
  </cols>
  <sheetData>
    <row r="1" spans="1:3" ht="22.8" x14ac:dyDescent="0.4">
      <c r="A1" s="31" t="str">
        <f>Translations!$B$456</f>
        <v>Členské státy mohou tento list použít.</v>
      </c>
      <c r="C1" s="140"/>
    </row>
    <row r="4" spans="1:3" x14ac:dyDescent="0.25">
      <c r="A4" s="32" t="str">
        <f>Translations!$B$457</f>
        <v>Rozbalovací seznam pro přílohu 2; Citované referenční dokumenty:</v>
      </c>
    </row>
    <row r="5" spans="1:3" x14ac:dyDescent="0.25">
      <c r="A5" s="33" t="str">
        <f>Translations!$B$458</f>
        <v>Provádění ověřování (1) – pro akreditované ověřovací subjekty</v>
      </c>
    </row>
    <row r="6" spans="1:3" x14ac:dyDescent="0.25">
      <c r="A6" s="34" t="str">
        <f>Translations!$B$459</f>
        <v>&lt;Nejsou&gt;</v>
      </c>
    </row>
    <row r="7" spans="1:3" x14ac:dyDescent="0.25">
      <c r="A7" s="35" t="str">
        <f>Translations!$B$460</f>
        <v>7) &lt;Specifické národní pokyny1&gt;</v>
      </c>
    </row>
    <row r="8" spans="1:3" x14ac:dyDescent="0.25">
      <c r="A8" s="36" t="str">
        <f>Translations!$B$461</f>
        <v>8) &lt;Specifické národní pokyny2&gt;</v>
      </c>
    </row>
    <row r="9" spans="1:3" x14ac:dyDescent="0.25">
      <c r="A9" s="36"/>
    </row>
    <row r="10" spans="1:3" x14ac:dyDescent="0.25">
      <c r="A10" s="37"/>
    </row>
    <row r="11" spans="1:3" x14ac:dyDescent="0.25">
      <c r="A11" s="38"/>
    </row>
    <row r="13" spans="1:3" ht="26.4" x14ac:dyDescent="0.25">
      <c r="A13" s="33" t="str">
        <f>Translations!$B$326</f>
        <v>Provádění ověření (3) – Kritéria pro ověřovatele certifikované podle čl. 55 odst. 2 nařízení AVR</v>
      </c>
    </row>
    <row r="14" spans="1:3" x14ac:dyDescent="0.25">
      <c r="A14" s="34" t="str">
        <f>Translations!$B$459</f>
        <v>&lt;Nejsou&gt;</v>
      </c>
    </row>
    <row r="15" spans="1:3" x14ac:dyDescent="0.25">
      <c r="A15" s="35" t="str">
        <f>Translations!$B$462</f>
        <v>3) &lt;Specifické národní pokyny1&gt;</v>
      </c>
    </row>
    <row r="16" spans="1:3" x14ac:dyDescent="0.25">
      <c r="A16" s="36" t="str">
        <f>Translations!$B$463</f>
        <v>4) &lt;Specifické národní pokyny2&gt;</v>
      </c>
    </row>
    <row r="17" spans="1:1" x14ac:dyDescent="0.25">
      <c r="A17" s="36"/>
    </row>
    <row r="18" spans="1:1" x14ac:dyDescent="0.25">
      <c r="A18" s="37"/>
    </row>
    <row r="19" spans="1:1" x14ac:dyDescent="0.25">
      <c r="A19" s="38"/>
    </row>
    <row r="21" spans="1:1" x14ac:dyDescent="0.25">
      <c r="A21" s="33" t="str">
        <f>Translations!$B$459</f>
        <v>&lt;Nejsou&gt;</v>
      </c>
    </row>
    <row r="22" spans="1:1" x14ac:dyDescent="0.25">
      <c r="A22" s="34" t="s">
        <v>290</v>
      </c>
    </row>
    <row r="23" spans="1:1" x14ac:dyDescent="0.25">
      <c r="A23" s="35" t="str">
        <f>Translations!$B$464</f>
        <v>&lt;Nejsou&gt;</v>
      </c>
    </row>
    <row r="24" spans="1:1" x14ac:dyDescent="0.25">
      <c r="A24" s="36" t="str">
        <f>Translations!$B$465</f>
        <v>E) &lt;Specifické národní pokyny2&gt;</v>
      </c>
    </row>
    <row r="25" spans="1:1" x14ac:dyDescent="0.25">
      <c r="A25" s="36"/>
    </row>
    <row r="26" spans="1:1" x14ac:dyDescent="0.25">
      <c r="A26" s="37"/>
    </row>
    <row r="27" spans="1:1" x14ac:dyDescent="0.25">
      <c r="A27" s="38"/>
    </row>
    <row r="28" spans="1:1" x14ac:dyDescent="0.25">
      <c r="A28" s="259"/>
    </row>
    <row r="29" spans="1:1" x14ac:dyDescent="0.25">
      <c r="A29" s="260" t="s">
        <v>567</v>
      </c>
    </row>
    <row r="30" spans="1:1" x14ac:dyDescent="0.25">
      <c r="A30" s="259" t="str">
        <f>Translations!$B$56</f>
        <v xml:space="preserve">https://mzp.gov.cz/cz/agenda/klima-a-energetika/emisni-obchodovani </v>
      </c>
    </row>
    <row r="31" spans="1:1" x14ac:dyDescent="0.25">
      <c r="A31" s="259" t="str">
        <f>Translations!$B$56</f>
        <v xml:space="preserve">https://mzp.gov.cz/cz/agenda/klima-a-energetika/emisni-obchodovani </v>
      </c>
    </row>
    <row r="32" spans="1:1" x14ac:dyDescent="0.25">
      <c r="A32" s="259" t="str">
        <f>Translations!$B$56</f>
        <v xml:space="preserve">https://mzp.gov.cz/cz/agenda/klima-a-energetika/emisni-obchodovani </v>
      </c>
    </row>
    <row r="33" spans="1:1" x14ac:dyDescent="0.25">
      <c r="A33" s="259" t="s">
        <v>88</v>
      </c>
    </row>
    <row r="34" spans="1:1" x14ac:dyDescent="0.25">
      <c r="A34" s="259"/>
    </row>
    <row r="35" spans="1:1" x14ac:dyDescent="0.25">
      <c r="A35" s="259"/>
    </row>
    <row r="36" spans="1:1" x14ac:dyDescent="0.25">
      <c r="A36" s="259"/>
    </row>
    <row r="37" spans="1:1" x14ac:dyDescent="0.25">
      <c r="A37" s="259"/>
    </row>
    <row r="38" spans="1:1" ht="11.55" customHeight="1" x14ac:dyDescent="0.25"/>
    <row r="39" spans="1:1" x14ac:dyDescent="0.25">
      <c r="A39" s="39" t="s">
        <v>132</v>
      </c>
    </row>
    <row r="40" spans="1:1" x14ac:dyDescent="0.25">
      <c r="A40" s="40" t="str">
        <f>Translations!$B$466</f>
        <v>Vyberte</v>
      </c>
    </row>
    <row r="41" spans="1:1" x14ac:dyDescent="0.25">
      <c r="A41" s="40"/>
    </row>
    <row r="42" spans="1:1" x14ac:dyDescent="0.25">
      <c r="A42" s="40"/>
    </row>
    <row r="43" spans="1:1" x14ac:dyDescent="0.25">
      <c r="A43" s="40"/>
    </row>
    <row r="44" spans="1:1" x14ac:dyDescent="0.25">
      <c r="A44" s="40"/>
    </row>
    <row r="45" spans="1:1" x14ac:dyDescent="0.25">
      <c r="A45" s="40"/>
    </row>
    <row r="46" spans="1:1" x14ac:dyDescent="0.25">
      <c r="A46" s="40"/>
    </row>
    <row r="47" spans="1:1" x14ac:dyDescent="0.25">
      <c r="A47" s="40"/>
    </row>
  </sheetData>
  <sheetProtection sheet="1" formatCells="0" formatColumns="0" formatRows="0"/>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tabColor rgb="FFFF0000"/>
  </sheetPr>
  <dimension ref="A1:P475"/>
  <sheetViews>
    <sheetView zoomScale="110" zoomScaleNormal="110" workbookViewId="0">
      <selection activeCell="H15" sqref="H15"/>
    </sheetView>
  </sheetViews>
  <sheetFormatPr defaultColWidth="9.21875" defaultRowHeight="13.2" x14ac:dyDescent="0.25"/>
  <cols>
    <col min="1" max="1" width="8.33203125" style="270" bestFit="1" customWidth="1"/>
    <col min="2" max="2" width="70.6640625" style="47" customWidth="1"/>
    <col min="3" max="3" width="70.6640625" style="44" customWidth="1"/>
    <col min="4" max="4" width="9.21875" style="316"/>
    <col min="5" max="6" width="9.21875" style="44"/>
    <col min="7" max="9" width="10.6640625" style="44" customWidth="1"/>
    <col min="10" max="16384" width="9.21875" style="44"/>
  </cols>
  <sheetData>
    <row r="1" spans="1:15" ht="14.4" x14ac:dyDescent="0.25">
      <c r="A1" s="292" t="s">
        <v>92</v>
      </c>
      <c r="B1" s="253" t="s">
        <v>287</v>
      </c>
      <c r="C1" s="284" t="s">
        <v>288</v>
      </c>
      <c r="D1" s="160" t="s">
        <v>411</v>
      </c>
    </row>
    <row r="2" spans="1:15" s="324" customFormat="1" ht="15.6" x14ac:dyDescent="0.25">
      <c r="A2" s="321"/>
      <c r="B2" s="322" t="s">
        <v>1164</v>
      </c>
      <c r="C2" s="322" t="s">
        <v>566</v>
      </c>
      <c r="D2" s="323"/>
    </row>
    <row r="3" spans="1:15" ht="14.4" x14ac:dyDescent="0.25">
      <c r="A3" s="320">
        <v>1</v>
      </c>
      <c r="B3" s="272" t="s">
        <v>1165</v>
      </c>
      <c r="C3" s="272" t="s">
        <v>658</v>
      </c>
    </row>
    <row r="4" spans="1:15" ht="14.4" x14ac:dyDescent="0.25">
      <c r="A4" s="320">
        <v>2</v>
      </c>
      <c r="B4" s="268" t="s">
        <v>1166</v>
      </c>
      <c r="C4" s="268" t="s">
        <v>91</v>
      </c>
    </row>
    <row r="5" spans="1:15" ht="14.4" x14ac:dyDescent="0.25">
      <c r="A5" s="320">
        <v>3</v>
      </c>
      <c r="B5" s="268" t="s">
        <v>1167</v>
      </c>
      <c r="C5" s="268" t="s">
        <v>92</v>
      </c>
      <c r="D5" s="299" t="s">
        <v>1079</v>
      </c>
      <c r="G5" s="317" t="s">
        <v>1080</v>
      </c>
      <c r="I5" s="317" t="s">
        <v>1081</v>
      </c>
      <c r="L5" s="317" t="s">
        <v>1081</v>
      </c>
      <c r="O5" s="317" t="s">
        <v>1082</v>
      </c>
    </row>
    <row r="6" spans="1:15" ht="14.4" x14ac:dyDescent="0.25">
      <c r="A6" s="320">
        <v>4</v>
      </c>
      <c r="B6" s="230" t="s">
        <v>1168</v>
      </c>
      <c r="C6" s="230" t="s">
        <v>101</v>
      </c>
      <c r="D6" s="70"/>
    </row>
    <row r="7" spans="1:15" ht="26.4" x14ac:dyDescent="0.25">
      <c r="A7" s="320">
        <v>5</v>
      </c>
      <c r="B7" s="95" t="s">
        <v>1169</v>
      </c>
      <c r="C7" s="95" t="s">
        <v>344</v>
      </c>
      <c r="D7" s="299" t="s">
        <v>1083</v>
      </c>
      <c r="G7" s="317" t="s">
        <v>1084</v>
      </c>
      <c r="I7" s="317" t="s">
        <v>1085</v>
      </c>
    </row>
    <row r="8" spans="1:15" ht="14.4" x14ac:dyDescent="0.25">
      <c r="A8" s="320">
        <v>6</v>
      </c>
      <c r="B8" s="122" t="s">
        <v>1462</v>
      </c>
      <c r="C8" s="122" t="s">
        <v>437</v>
      </c>
      <c r="D8" s="299" t="s">
        <v>1086</v>
      </c>
    </row>
    <row r="9" spans="1:15" ht="16.95" customHeight="1" x14ac:dyDescent="0.25">
      <c r="A9" s="320">
        <v>7</v>
      </c>
      <c r="B9" s="122" t="s">
        <v>1170</v>
      </c>
      <c r="C9" s="122" t="s">
        <v>52</v>
      </c>
      <c r="D9" s="299" t="s">
        <v>1087</v>
      </c>
      <c r="G9" s="317" t="s">
        <v>1088</v>
      </c>
      <c r="J9" s="317" t="s">
        <v>1089</v>
      </c>
    </row>
    <row r="10" spans="1:15" ht="14.4" x14ac:dyDescent="0.25">
      <c r="A10" s="320">
        <v>8</v>
      </c>
      <c r="B10" s="119" t="s">
        <v>1171</v>
      </c>
      <c r="C10" s="119" t="s">
        <v>555</v>
      </c>
      <c r="D10" s="299" t="s">
        <v>1090</v>
      </c>
    </row>
    <row r="11" spans="1:15" ht="26.4" x14ac:dyDescent="0.25">
      <c r="A11" s="320">
        <v>9</v>
      </c>
      <c r="B11" s="245" t="s">
        <v>1564</v>
      </c>
      <c r="C11" s="245" t="s">
        <v>327</v>
      </c>
      <c r="D11" s="299" t="s">
        <v>1091</v>
      </c>
      <c r="G11" s="317" t="s">
        <v>1092</v>
      </c>
      <c r="I11" s="317" t="s">
        <v>1093</v>
      </c>
    </row>
    <row r="12" spans="1:15" s="324" customFormat="1" ht="15.6" x14ac:dyDescent="0.25">
      <c r="A12" s="321"/>
      <c r="B12" s="322" t="s">
        <v>1172</v>
      </c>
      <c r="C12" s="322" t="s">
        <v>496</v>
      </c>
      <c r="D12" s="323"/>
    </row>
    <row r="13" spans="1:15" ht="14.4" x14ac:dyDescent="0.25">
      <c r="A13" s="320">
        <v>10</v>
      </c>
      <c r="B13" s="144" t="s">
        <v>1173</v>
      </c>
      <c r="C13" s="144" t="s">
        <v>83</v>
      </c>
      <c r="D13" s="288" t="s">
        <v>674</v>
      </c>
      <c r="E13" s="289"/>
      <c r="F13" s="289"/>
      <c r="G13" s="289"/>
      <c r="H13" s="289"/>
      <c r="I13" s="289"/>
      <c r="J13" s="289"/>
      <c r="K13" s="289"/>
    </row>
    <row r="14" spans="1:15" ht="27" thickBot="1" x14ac:dyDescent="0.3">
      <c r="A14" s="320">
        <v>11</v>
      </c>
      <c r="B14" s="144" t="s">
        <v>1463</v>
      </c>
      <c r="C14" s="144" t="s">
        <v>480</v>
      </c>
      <c r="D14" s="288" t="s">
        <v>675</v>
      </c>
      <c r="E14" s="289"/>
      <c r="F14" s="289"/>
      <c r="G14" s="289"/>
      <c r="H14" s="289"/>
      <c r="I14" s="289"/>
      <c r="J14" s="289"/>
      <c r="K14" s="289"/>
    </row>
    <row r="15" spans="1:15" ht="14.4" x14ac:dyDescent="0.25">
      <c r="A15" s="320">
        <v>12</v>
      </c>
      <c r="B15" s="293" t="s">
        <v>1464</v>
      </c>
      <c r="C15" s="293" t="s">
        <v>280</v>
      </c>
      <c r="D15" s="288" t="s">
        <v>676</v>
      </c>
      <c r="E15" s="289"/>
      <c r="F15" s="289"/>
      <c r="G15" s="289"/>
      <c r="H15" s="289"/>
      <c r="I15" s="289"/>
      <c r="J15" s="289"/>
      <c r="K15" s="289"/>
    </row>
    <row r="16" spans="1:15" ht="26.4" x14ac:dyDescent="0.25">
      <c r="A16" s="320">
        <v>13</v>
      </c>
      <c r="B16" s="294" t="s">
        <v>1174</v>
      </c>
      <c r="C16" s="294" t="s">
        <v>279</v>
      </c>
      <c r="D16" s="288" t="s">
        <v>677</v>
      </c>
      <c r="E16" s="289"/>
      <c r="F16" s="289"/>
      <c r="G16" s="289"/>
      <c r="H16" s="289"/>
      <c r="I16" s="289"/>
      <c r="J16" s="289"/>
      <c r="K16" s="289"/>
    </row>
    <row r="17" spans="1:11" ht="52.8" x14ac:dyDescent="0.25">
      <c r="A17" s="320">
        <v>14</v>
      </c>
      <c r="B17" s="295" t="s">
        <v>1175</v>
      </c>
      <c r="C17" s="295" t="s">
        <v>434</v>
      </c>
      <c r="D17" s="288" t="s">
        <v>678</v>
      </c>
      <c r="E17" s="289"/>
      <c r="F17" s="289"/>
      <c r="G17" s="289"/>
      <c r="H17" s="289"/>
      <c r="I17" s="289"/>
      <c r="J17" s="289"/>
      <c r="K17" s="289"/>
    </row>
    <row r="18" spans="1:11" ht="52.8" x14ac:dyDescent="0.25">
      <c r="A18" s="320">
        <v>15</v>
      </c>
      <c r="B18" s="294" t="s">
        <v>1176</v>
      </c>
      <c r="C18" s="294" t="s">
        <v>481</v>
      </c>
      <c r="D18" s="288" t="s">
        <v>679</v>
      </c>
      <c r="E18" s="289"/>
      <c r="F18" s="289"/>
      <c r="G18" s="289"/>
      <c r="H18" s="289"/>
      <c r="I18" s="289"/>
      <c r="J18" s="289"/>
      <c r="K18" s="289"/>
    </row>
    <row r="19" spans="1:11" ht="40.200000000000003" thickBot="1" x14ac:dyDescent="0.3">
      <c r="A19" s="320">
        <v>16</v>
      </c>
      <c r="B19" s="153" t="s">
        <v>1177</v>
      </c>
      <c r="C19" s="153" t="s">
        <v>482</v>
      </c>
      <c r="D19" s="288" t="s">
        <v>680</v>
      </c>
      <c r="E19" s="289"/>
      <c r="F19" s="289"/>
      <c r="G19" s="289"/>
      <c r="H19" s="289"/>
      <c r="I19" s="289"/>
      <c r="J19" s="289"/>
      <c r="K19" s="289"/>
    </row>
    <row r="20" spans="1:11" ht="19.5" customHeight="1" x14ac:dyDescent="0.25">
      <c r="A20" s="320">
        <v>17</v>
      </c>
      <c r="B20" s="70" t="s">
        <v>1178</v>
      </c>
      <c r="C20" s="70" t="s">
        <v>81</v>
      </c>
      <c r="D20" s="288" t="s">
        <v>681</v>
      </c>
      <c r="E20" s="289"/>
      <c r="F20" s="289"/>
      <c r="G20" s="289"/>
      <c r="H20" s="289"/>
      <c r="I20" s="289"/>
      <c r="J20" s="289"/>
      <c r="K20" s="289"/>
    </row>
    <row r="21" spans="1:11" ht="14.4" x14ac:dyDescent="0.25">
      <c r="A21" s="320">
        <v>18</v>
      </c>
      <c r="B21" s="144" t="s">
        <v>1179</v>
      </c>
      <c r="C21" s="144" t="s">
        <v>74</v>
      </c>
      <c r="D21" s="296" t="s">
        <v>673</v>
      </c>
      <c r="E21" s="181"/>
      <c r="F21" s="181"/>
      <c r="G21" s="181"/>
      <c r="H21" s="181"/>
      <c r="I21" s="181"/>
      <c r="J21" s="181"/>
      <c r="K21" s="181"/>
    </row>
    <row r="22" spans="1:11" ht="287.39999999999998" customHeight="1" x14ac:dyDescent="0.25">
      <c r="A22" s="320">
        <v>19</v>
      </c>
      <c r="B22" s="122" t="s">
        <v>1466</v>
      </c>
      <c r="C22" s="122" t="s">
        <v>483</v>
      </c>
      <c r="D22" s="297" t="s">
        <v>682</v>
      </c>
      <c r="E22" s="298"/>
      <c r="F22" s="298"/>
      <c r="G22" s="298"/>
      <c r="H22" s="298"/>
      <c r="I22" s="298"/>
      <c r="J22" s="298"/>
      <c r="K22" s="298"/>
    </row>
    <row r="23" spans="1:11" ht="14.4" x14ac:dyDescent="0.25">
      <c r="A23" s="320">
        <v>20</v>
      </c>
      <c r="B23" s="122" t="s">
        <v>1180</v>
      </c>
      <c r="C23" s="122" t="s">
        <v>432</v>
      </c>
      <c r="D23" s="299" t="s">
        <v>683</v>
      </c>
      <c r="E23" s="181"/>
      <c r="F23" s="181"/>
      <c r="G23" s="181"/>
      <c r="H23" s="181"/>
      <c r="I23" s="181"/>
      <c r="J23" s="181"/>
      <c r="K23" s="181"/>
    </row>
    <row r="24" spans="1:11" ht="19.5" customHeight="1" x14ac:dyDescent="0.25">
      <c r="A24" s="320">
        <v>21</v>
      </c>
      <c r="B24" s="300" t="s">
        <v>406</v>
      </c>
      <c r="C24" s="300" t="s">
        <v>406</v>
      </c>
      <c r="D24" s="299" t="s">
        <v>684</v>
      </c>
      <c r="E24" s="301"/>
      <c r="F24" s="301"/>
      <c r="G24" s="301"/>
      <c r="H24" s="301"/>
      <c r="I24" s="301"/>
      <c r="J24" s="301"/>
      <c r="K24" s="301"/>
    </row>
    <row r="25" spans="1:11" ht="16.95" customHeight="1" x14ac:dyDescent="0.25">
      <c r="A25" s="320">
        <v>22</v>
      </c>
      <c r="B25" s="44" t="s">
        <v>1181</v>
      </c>
      <c r="C25" s="44" t="s">
        <v>570</v>
      </c>
      <c r="D25" s="299" t="s">
        <v>685</v>
      </c>
      <c r="E25" s="302"/>
      <c r="F25" s="302"/>
      <c r="G25" s="302"/>
      <c r="H25" s="302"/>
      <c r="I25" s="302"/>
      <c r="J25" s="302"/>
      <c r="K25" s="302"/>
    </row>
    <row r="26" spans="1:11" ht="19.5" customHeight="1" x14ac:dyDescent="0.25">
      <c r="A26" s="320">
        <v>23</v>
      </c>
      <c r="B26" s="300" t="s">
        <v>407</v>
      </c>
      <c r="C26" s="300" t="s">
        <v>407</v>
      </c>
      <c r="D26" s="299" t="s">
        <v>686</v>
      </c>
      <c r="E26" s="303"/>
      <c r="F26" s="303"/>
      <c r="G26" s="303"/>
      <c r="H26" s="303"/>
      <c r="I26" s="303"/>
      <c r="J26" s="303"/>
      <c r="K26" s="303"/>
    </row>
    <row r="27" spans="1:11" ht="88.8" customHeight="1" x14ac:dyDescent="0.25">
      <c r="A27" s="320">
        <v>24</v>
      </c>
      <c r="B27" s="122" t="s">
        <v>1465</v>
      </c>
      <c r="C27" s="122" t="s">
        <v>486</v>
      </c>
      <c r="D27" s="299" t="s">
        <v>687</v>
      </c>
      <c r="E27" s="122"/>
      <c r="F27" s="122"/>
      <c r="G27" s="122"/>
      <c r="H27" s="122"/>
      <c r="I27" s="122"/>
      <c r="J27" s="122"/>
      <c r="K27" s="122"/>
    </row>
    <row r="28" spans="1:11" ht="17.7" customHeight="1" x14ac:dyDescent="0.25">
      <c r="A28" s="320">
        <v>25</v>
      </c>
      <c r="B28" s="300" t="s">
        <v>484</v>
      </c>
      <c r="C28" s="300" t="s">
        <v>484</v>
      </c>
      <c r="D28" s="299" t="s">
        <v>688</v>
      </c>
      <c r="E28" s="304"/>
      <c r="F28" s="305"/>
      <c r="G28" s="305"/>
      <c r="H28" s="305"/>
      <c r="I28" s="305"/>
      <c r="J28" s="305"/>
      <c r="K28" s="305"/>
    </row>
    <row r="29" spans="1:11" ht="20.55" customHeight="1" x14ac:dyDescent="0.25">
      <c r="A29" s="320">
        <v>26</v>
      </c>
      <c r="B29" s="300" t="s">
        <v>485</v>
      </c>
      <c r="C29" s="300" t="s">
        <v>485</v>
      </c>
      <c r="D29" s="299" t="s">
        <v>689</v>
      </c>
      <c r="E29" s="306"/>
      <c r="F29" s="262"/>
      <c r="G29" s="262"/>
      <c r="H29" s="262"/>
      <c r="I29" s="262"/>
      <c r="J29" s="262"/>
      <c r="K29" s="262"/>
    </row>
    <row r="30" spans="1:11" ht="55.05" customHeight="1" x14ac:dyDescent="0.25">
      <c r="A30" s="320">
        <v>27</v>
      </c>
      <c r="B30" s="122" t="s">
        <v>1182</v>
      </c>
      <c r="C30" s="122" t="s">
        <v>487</v>
      </c>
      <c r="D30" s="299" t="s">
        <v>690</v>
      </c>
      <c r="E30" s="307"/>
      <c r="F30" s="262"/>
      <c r="G30" s="262"/>
      <c r="H30" s="262"/>
      <c r="I30" s="262"/>
      <c r="J30" s="262"/>
      <c r="K30" s="262"/>
    </row>
    <row r="31" spans="1:11" ht="28.2" customHeight="1" x14ac:dyDescent="0.25">
      <c r="A31" s="320">
        <v>28</v>
      </c>
      <c r="B31" s="308" t="s">
        <v>1183</v>
      </c>
      <c r="C31" s="308" t="s">
        <v>488</v>
      </c>
      <c r="D31" s="299" t="s">
        <v>691</v>
      </c>
      <c r="E31" s="262"/>
      <c r="F31" s="263"/>
      <c r="G31" s="302"/>
      <c r="H31" s="302"/>
      <c r="I31" s="302"/>
      <c r="J31" s="302"/>
      <c r="K31" s="302"/>
    </row>
    <row r="32" spans="1:11" ht="12.75" customHeight="1" x14ac:dyDescent="0.25">
      <c r="A32" s="320">
        <v>29</v>
      </c>
      <c r="B32" s="300" t="s">
        <v>408</v>
      </c>
      <c r="C32" s="300" t="s">
        <v>408</v>
      </c>
      <c r="D32" s="299" t="s">
        <v>692</v>
      </c>
      <c r="E32" s="122"/>
      <c r="F32" s="181"/>
      <c r="G32" s="181"/>
      <c r="H32" s="181"/>
      <c r="I32" s="181"/>
      <c r="J32" s="181"/>
      <c r="K32" s="181"/>
    </row>
    <row r="33" spans="1:11" ht="42" customHeight="1" x14ac:dyDescent="0.25">
      <c r="A33" s="320">
        <v>30</v>
      </c>
      <c r="B33" s="122" t="s">
        <v>1467</v>
      </c>
      <c r="C33" s="122" t="s">
        <v>489</v>
      </c>
      <c r="D33" s="299" t="s">
        <v>693</v>
      </c>
      <c r="E33" s="307"/>
      <c r="F33" s="262"/>
      <c r="G33" s="262"/>
      <c r="H33" s="262"/>
      <c r="I33" s="262"/>
      <c r="J33" s="262"/>
      <c r="K33" s="262"/>
    </row>
    <row r="34" spans="1:11" ht="168.6" customHeight="1" x14ac:dyDescent="0.25">
      <c r="A34" s="320">
        <v>31</v>
      </c>
      <c r="B34" s="116" t="s">
        <v>1468</v>
      </c>
      <c r="C34" s="116" t="s">
        <v>431</v>
      </c>
      <c r="D34" s="299" t="s">
        <v>694</v>
      </c>
      <c r="E34" s="307"/>
      <c r="F34" s="262"/>
      <c r="G34" s="262"/>
      <c r="H34" s="262"/>
      <c r="I34" s="262"/>
      <c r="J34" s="262"/>
      <c r="K34" s="262"/>
    </row>
    <row r="35" spans="1:11" ht="54" customHeight="1" x14ac:dyDescent="0.25">
      <c r="A35" s="320">
        <v>32</v>
      </c>
      <c r="B35" s="122" t="s">
        <v>1184</v>
      </c>
      <c r="C35" s="122" t="s">
        <v>571</v>
      </c>
      <c r="D35" s="299" t="s">
        <v>695</v>
      </c>
      <c r="E35" s="262"/>
      <c r="F35" s="263"/>
      <c r="G35" s="302"/>
      <c r="H35" s="302"/>
      <c r="I35" s="302"/>
      <c r="J35" s="302"/>
      <c r="K35" s="302"/>
    </row>
    <row r="36" spans="1:11" ht="46.05" customHeight="1" x14ac:dyDescent="0.25">
      <c r="A36" s="320">
        <v>33</v>
      </c>
      <c r="B36" s="122" t="s">
        <v>1185</v>
      </c>
      <c r="C36" s="122" t="s">
        <v>572</v>
      </c>
      <c r="D36" s="299" t="s">
        <v>696</v>
      </c>
      <c r="E36" s="262"/>
      <c r="F36" s="262"/>
      <c r="G36" s="262"/>
      <c r="H36" s="262"/>
      <c r="I36" s="262"/>
      <c r="J36" s="262"/>
      <c r="K36" s="262"/>
    </row>
    <row r="37" spans="1:11" ht="37.950000000000003" customHeight="1" x14ac:dyDescent="0.25">
      <c r="A37" s="320">
        <v>34</v>
      </c>
      <c r="B37" s="122" t="s">
        <v>1186</v>
      </c>
      <c r="C37" s="122" t="s">
        <v>490</v>
      </c>
      <c r="D37" s="299" t="s">
        <v>697</v>
      </c>
      <c r="E37" s="262"/>
      <c r="F37" s="263"/>
      <c r="G37" s="263"/>
      <c r="H37" s="263"/>
      <c r="I37" s="263"/>
      <c r="J37" s="263"/>
      <c r="K37" s="263"/>
    </row>
    <row r="38" spans="1:11" ht="12.75" customHeight="1" x14ac:dyDescent="0.25">
      <c r="A38" s="320">
        <v>35</v>
      </c>
      <c r="B38" s="122" t="s">
        <v>1187</v>
      </c>
      <c r="C38" s="122" t="s">
        <v>491</v>
      </c>
      <c r="D38" s="299" t="s">
        <v>698</v>
      </c>
      <c r="E38" s="307"/>
      <c r="F38" s="262"/>
      <c r="G38" s="262"/>
      <c r="H38" s="262"/>
      <c r="I38" s="262"/>
      <c r="J38" s="262"/>
      <c r="K38" s="262"/>
    </row>
    <row r="39" spans="1:11" ht="31.05" customHeight="1" x14ac:dyDescent="0.25">
      <c r="A39" s="320">
        <v>36</v>
      </c>
      <c r="B39" s="122" t="s">
        <v>1469</v>
      </c>
      <c r="C39" s="122" t="s">
        <v>436</v>
      </c>
      <c r="D39" s="299" t="s">
        <v>699</v>
      </c>
      <c r="E39" s="262"/>
      <c r="F39" s="262"/>
      <c r="G39" s="302"/>
      <c r="H39" s="302"/>
      <c r="I39" s="302"/>
      <c r="J39" s="302"/>
      <c r="K39" s="302"/>
    </row>
    <row r="40" spans="1:11" ht="88.8" customHeight="1" x14ac:dyDescent="0.25">
      <c r="A40" s="320">
        <v>37</v>
      </c>
      <c r="B40" s="122" t="s">
        <v>1188</v>
      </c>
      <c r="C40" s="122" t="s">
        <v>573</v>
      </c>
      <c r="D40" s="299" t="s">
        <v>700</v>
      </c>
      <c r="E40" s="262"/>
      <c r="F40" s="262"/>
      <c r="G40" s="262"/>
      <c r="H40" s="262"/>
      <c r="I40" s="262"/>
      <c r="J40" s="262"/>
      <c r="K40" s="262"/>
    </row>
    <row r="41" spans="1:11" ht="46.05" customHeight="1" x14ac:dyDescent="0.25">
      <c r="A41" s="320">
        <v>38</v>
      </c>
      <c r="B41" s="144" t="s">
        <v>1470</v>
      </c>
      <c r="C41" s="144" t="s">
        <v>435</v>
      </c>
      <c r="D41" s="299" t="s">
        <v>701</v>
      </c>
      <c r="E41" s="116"/>
      <c r="F41" s="116"/>
      <c r="G41" s="116"/>
      <c r="H41" s="116"/>
      <c r="I41" s="116"/>
      <c r="J41" s="116"/>
      <c r="K41" s="116"/>
    </row>
    <row r="42" spans="1:11" ht="75.599999999999994" customHeight="1" x14ac:dyDescent="0.25">
      <c r="A42" s="320">
        <v>39</v>
      </c>
      <c r="B42" s="122" t="s">
        <v>1189</v>
      </c>
      <c r="C42" s="122" t="s">
        <v>492</v>
      </c>
      <c r="D42" s="299" t="s">
        <v>702</v>
      </c>
      <c r="E42" s="309"/>
      <c r="F42" s="309"/>
      <c r="G42" s="309"/>
      <c r="H42" s="309"/>
      <c r="I42" s="309"/>
      <c r="J42" s="309"/>
      <c r="K42" s="309"/>
    </row>
    <row r="43" spans="1:11" ht="46.5" customHeight="1" x14ac:dyDescent="0.25">
      <c r="A43" s="320">
        <v>40</v>
      </c>
      <c r="B43" s="122" t="s">
        <v>1190</v>
      </c>
      <c r="C43" s="122" t="s">
        <v>493</v>
      </c>
      <c r="D43" s="299" t="s">
        <v>702</v>
      </c>
      <c r="E43" s="262"/>
      <c r="F43" s="262"/>
      <c r="G43" s="262"/>
      <c r="H43" s="262"/>
      <c r="I43" s="262"/>
      <c r="J43" s="262"/>
      <c r="K43" s="262"/>
    </row>
    <row r="44" spans="1:11" ht="26.4" x14ac:dyDescent="0.25">
      <c r="A44" s="320">
        <v>41</v>
      </c>
      <c r="B44" s="122" t="s">
        <v>1471</v>
      </c>
      <c r="C44" s="122" t="s">
        <v>383</v>
      </c>
      <c r="D44" s="299" t="s">
        <v>703</v>
      </c>
      <c r="E44" s="262"/>
      <c r="F44" s="262"/>
      <c r="G44" s="262"/>
      <c r="H44" s="262"/>
      <c r="I44" s="262"/>
      <c r="J44" s="262"/>
      <c r="K44" s="262"/>
    </row>
    <row r="45" spans="1:11" ht="25.2" customHeight="1" x14ac:dyDescent="0.25">
      <c r="A45" s="320">
        <v>42</v>
      </c>
      <c r="B45" s="300" t="s">
        <v>410</v>
      </c>
      <c r="C45" s="300" t="s">
        <v>410</v>
      </c>
      <c r="D45" s="299" t="s">
        <v>704</v>
      </c>
      <c r="E45" s="262"/>
      <c r="F45" s="262"/>
      <c r="G45" s="262"/>
      <c r="H45" s="262"/>
      <c r="I45" s="262"/>
      <c r="J45" s="262"/>
      <c r="K45" s="262"/>
    </row>
    <row r="46" spans="1:11" ht="25.2" customHeight="1" x14ac:dyDescent="0.25">
      <c r="A46" s="320">
        <v>43</v>
      </c>
      <c r="B46" s="122" t="s">
        <v>1191</v>
      </c>
      <c r="C46" s="122" t="s">
        <v>494</v>
      </c>
      <c r="D46" s="299" t="s">
        <v>705</v>
      </c>
      <c r="E46" s="116"/>
      <c r="F46" s="116"/>
      <c r="G46" s="116"/>
      <c r="H46" s="116"/>
      <c r="I46" s="116"/>
      <c r="J46" s="116"/>
      <c r="K46" s="116"/>
    </row>
    <row r="47" spans="1:11" ht="26.4" x14ac:dyDescent="0.25">
      <c r="A47" s="320">
        <v>44</v>
      </c>
      <c r="B47" s="300" t="s">
        <v>433</v>
      </c>
      <c r="C47" s="300" t="s">
        <v>433</v>
      </c>
      <c r="D47" s="299" t="s">
        <v>706</v>
      </c>
      <c r="E47" s="262"/>
      <c r="F47" s="262"/>
      <c r="G47" s="262"/>
      <c r="H47" s="262"/>
      <c r="I47" s="262"/>
      <c r="J47" s="262"/>
      <c r="K47" s="262"/>
    </row>
    <row r="48" spans="1:11" ht="12.75" customHeight="1" x14ac:dyDescent="0.25">
      <c r="A48" s="320">
        <v>45</v>
      </c>
      <c r="B48" s="310" t="s">
        <v>1192</v>
      </c>
      <c r="C48" s="310" t="s">
        <v>75</v>
      </c>
      <c r="D48" s="299" t="s">
        <v>707</v>
      </c>
      <c r="E48" s="262"/>
      <c r="F48" s="262"/>
      <c r="G48" s="262"/>
      <c r="H48" s="262"/>
      <c r="I48" s="262"/>
      <c r="J48" s="262"/>
      <c r="K48" s="262"/>
    </row>
    <row r="49" spans="1:12" ht="13.05" customHeight="1" thickBot="1" x14ac:dyDescent="0.3">
      <c r="A49" s="320">
        <v>46</v>
      </c>
      <c r="B49" s="261" t="s">
        <v>1193</v>
      </c>
      <c r="C49" s="261" t="s">
        <v>76</v>
      </c>
      <c r="D49" s="299" t="s">
        <v>708</v>
      </c>
      <c r="E49" s="116"/>
      <c r="F49" s="116"/>
      <c r="G49" s="116"/>
      <c r="H49" s="116"/>
      <c r="I49" s="116"/>
      <c r="J49" s="116"/>
      <c r="K49" s="116"/>
    </row>
    <row r="50" spans="1:12" ht="14.4" x14ac:dyDescent="0.25">
      <c r="A50" s="320">
        <v>47</v>
      </c>
      <c r="B50" s="311" t="s">
        <v>1194</v>
      </c>
      <c r="C50" s="311" t="s">
        <v>86</v>
      </c>
      <c r="D50" s="299" t="s">
        <v>709</v>
      </c>
      <c r="E50" s="262"/>
      <c r="F50" s="262"/>
      <c r="G50" s="262"/>
      <c r="H50" s="262"/>
      <c r="I50" s="262"/>
      <c r="J50" s="262"/>
      <c r="K50" s="262"/>
    </row>
    <row r="51" spans="1:12" ht="24.45" customHeight="1" x14ac:dyDescent="0.25">
      <c r="A51" s="320">
        <v>48</v>
      </c>
      <c r="B51" s="300" t="s">
        <v>87</v>
      </c>
      <c r="C51" s="300" t="s">
        <v>87</v>
      </c>
      <c r="D51" s="299" t="s">
        <v>710</v>
      </c>
      <c r="E51" s="262"/>
      <c r="F51" s="262"/>
      <c r="G51" s="262"/>
      <c r="H51" s="262"/>
      <c r="I51" s="262"/>
      <c r="J51" s="262"/>
      <c r="K51" s="262"/>
    </row>
    <row r="52" spans="1:12" ht="12.75" customHeight="1" x14ac:dyDescent="0.25">
      <c r="A52" s="320">
        <v>49</v>
      </c>
      <c r="B52" s="122" t="s">
        <v>1195</v>
      </c>
      <c r="C52" s="122" t="s">
        <v>77</v>
      </c>
      <c r="D52" s="299" t="s">
        <v>711</v>
      </c>
      <c r="E52" s="312"/>
      <c r="F52" s="313"/>
      <c r="G52" s="313"/>
      <c r="H52" s="313"/>
      <c r="I52" s="313"/>
      <c r="J52" s="313"/>
      <c r="K52" s="313"/>
    </row>
    <row r="53" spans="1:12" ht="14.4" x14ac:dyDescent="0.25">
      <c r="A53" s="320">
        <v>50</v>
      </c>
      <c r="B53" s="300" t="s">
        <v>405</v>
      </c>
      <c r="C53" s="300" t="s">
        <v>405</v>
      </c>
      <c r="D53" s="299" t="s">
        <v>712</v>
      </c>
      <c r="E53" s="262"/>
      <c r="F53" s="262"/>
      <c r="G53" s="262"/>
      <c r="H53" s="262"/>
      <c r="I53" s="262"/>
      <c r="J53" s="262"/>
      <c r="K53" s="262"/>
    </row>
    <row r="54" spans="1:12" ht="23.55" customHeight="1" thickBot="1" x14ac:dyDescent="0.3">
      <c r="A54" s="320">
        <v>51</v>
      </c>
      <c r="B54" s="286" t="s">
        <v>1196</v>
      </c>
      <c r="C54" s="286" t="s">
        <v>409</v>
      </c>
      <c r="D54" s="299" t="s">
        <v>713</v>
      </c>
      <c r="E54" s="262"/>
      <c r="F54" s="262"/>
      <c r="G54" s="262"/>
      <c r="H54" s="262"/>
      <c r="I54" s="262"/>
      <c r="J54" s="262"/>
      <c r="K54" s="262"/>
    </row>
    <row r="55" spans="1:12" ht="15" thickBot="1" x14ac:dyDescent="0.3">
      <c r="A55" s="320">
        <v>52</v>
      </c>
      <c r="B55" s="264" t="s">
        <v>1197</v>
      </c>
      <c r="C55" s="264" t="s">
        <v>84</v>
      </c>
      <c r="D55" s="299" t="s">
        <v>714</v>
      </c>
      <c r="E55" s="262"/>
      <c r="F55" s="262"/>
      <c r="G55" s="262"/>
      <c r="H55" s="262"/>
      <c r="I55" s="262"/>
      <c r="J55" s="262"/>
      <c r="K55" s="262"/>
    </row>
    <row r="56" spans="1:12" ht="13.05" customHeight="1" thickBot="1" x14ac:dyDescent="0.3">
      <c r="A56" s="320">
        <v>53</v>
      </c>
      <c r="B56" s="770" t="s">
        <v>1472</v>
      </c>
      <c r="C56" s="242" t="s">
        <v>568</v>
      </c>
      <c r="D56" s="299" t="s">
        <v>715</v>
      </c>
      <c r="E56" s="262"/>
      <c r="F56" s="262"/>
      <c r="G56" s="262"/>
      <c r="H56" s="262"/>
      <c r="I56" s="262"/>
      <c r="J56" s="262"/>
      <c r="K56" s="262"/>
    </row>
    <row r="57" spans="1:12" ht="15" thickBot="1" x14ac:dyDescent="0.3">
      <c r="A57" s="320">
        <v>54</v>
      </c>
      <c r="B57" s="242"/>
      <c r="C57" s="242" t="s">
        <v>568</v>
      </c>
      <c r="D57" s="299" t="s">
        <v>716</v>
      </c>
      <c r="E57" s="262"/>
      <c r="F57" s="262"/>
      <c r="G57" s="262"/>
      <c r="H57" s="262"/>
      <c r="I57" s="262"/>
      <c r="J57" s="262"/>
      <c r="K57" s="262"/>
    </row>
    <row r="58" spans="1:12" ht="13.05" customHeight="1" thickBot="1" x14ac:dyDescent="0.3">
      <c r="A58" s="320">
        <v>55</v>
      </c>
      <c r="B58" s="242"/>
      <c r="C58" s="242" t="s">
        <v>568</v>
      </c>
      <c r="D58" s="299" t="s">
        <v>717</v>
      </c>
      <c r="E58" s="262"/>
      <c r="F58" s="262"/>
      <c r="G58" s="262"/>
      <c r="H58" s="262"/>
      <c r="I58" s="262"/>
      <c r="J58" s="262"/>
      <c r="K58" s="262"/>
    </row>
    <row r="59" spans="1:12" ht="13.05" customHeight="1" thickBot="1" x14ac:dyDescent="0.3">
      <c r="A59" s="320">
        <v>56</v>
      </c>
      <c r="B59" s="264" t="s">
        <v>1473</v>
      </c>
      <c r="C59" s="264" t="s">
        <v>85</v>
      </c>
      <c r="D59" s="299" t="s">
        <v>718</v>
      </c>
      <c r="E59" s="304"/>
      <c r="F59" s="305"/>
      <c r="G59" s="305"/>
      <c r="H59" s="305"/>
      <c r="I59" s="305"/>
      <c r="J59" s="305"/>
      <c r="K59" s="305"/>
    </row>
    <row r="60" spans="1:12" s="137" customFormat="1" ht="27" thickBot="1" x14ac:dyDescent="0.3">
      <c r="A60" s="320">
        <v>57</v>
      </c>
      <c r="B60" s="242" t="s">
        <v>1474</v>
      </c>
      <c r="C60" s="242" t="s">
        <v>569</v>
      </c>
      <c r="D60" s="299" t="s">
        <v>719</v>
      </c>
      <c r="E60" s="262"/>
      <c r="F60" s="262"/>
      <c r="G60" s="262"/>
      <c r="H60" s="262"/>
      <c r="I60" s="262"/>
      <c r="J60" s="262"/>
      <c r="K60" s="262"/>
    </row>
    <row r="61" spans="1:12" ht="13.05" customHeight="1" thickBot="1" x14ac:dyDescent="0.3">
      <c r="A61" s="320">
        <v>58</v>
      </c>
      <c r="B61" s="261" t="s">
        <v>1198</v>
      </c>
      <c r="C61" s="261" t="s">
        <v>79</v>
      </c>
      <c r="D61" s="299" t="s">
        <v>720</v>
      </c>
      <c r="E61" s="262"/>
      <c r="F61" s="262"/>
      <c r="G61" s="262"/>
      <c r="H61" s="262"/>
      <c r="I61" s="262"/>
      <c r="J61" s="262"/>
      <c r="K61" s="262"/>
    </row>
    <row r="62" spans="1:12" ht="13.05" customHeight="1" x14ac:dyDescent="0.25">
      <c r="A62" s="320">
        <v>59</v>
      </c>
      <c r="B62" s="314" t="s">
        <v>1199</v>
      </c>
      <c r="C62" s="314" t="s">
        <v>286</v>
      </c>
      <c r="D62" s="299" t="s">
        <v>721</v>
      </c>
      <c r="E62" s="304"/>
      <c r="F62" s="305"/>
      <c r="G62" s="305"/>
      <c r="H62" s="305"/>
      <c r="I62" s="305"/>
      <c r="J62" s="305"/>
      <c r="K62" s="305"/>
    </row>
    <row r="63" spans="1:12" ht="15" thickBot="1" x14ac:dyDescent="0.3">
      <c r="A63" s="320">
        <v>60</v>
      </c>
      <c r="B63" s="315" t="s">
        <v>1200</v>
      </c>
      <c r="C63" s="315" t="s">
        <v>285</v>
      </c>
      <c r="D63" s="299" t="s">
        <v>722</v>
      </c>
      <c r="E63" s="181"/>
      <c r="F63" s="181"/>
      <c r="G63" s="181"/>
      <c r="H63" s="181"/>
      <c r="I63" s="181"/>
      <c r="J63" s="181"/>
      <c r="K63" s="181"/>
    </row>
    <row r="64" spans="1:12" s="325" customFormat="1" ht="14.55" customHeight="1" x14ac:dyDescent="0.25">
      <c r="B64" s="319" t="s">
        <v>1201</v>
      </c>
      <c r="C64" s="319" t="s">
        <v>495</v>
      </c>
      <c r="D64" s="225"/>
      <c r="E64" s="225"/>
      <c r="F64" s="225"/>
      <c r="G64" s="225"/>
      <c r="H64" s="225"/>
      <c r="I64" s="225"/>
      <c r="J64" s="225"/>
      <c r="K64" s="225"/>
      <c r="L64" s="225"/>
    </row>
    <row r="65" spans="1:4" ht="13.05" customHeight="1" x14ac:dyDescent="0.25">
      <c r="A65" s="320">
        <v>61</v>
      </c>
      <c r="B65" s="230" t="s">
        <v>1202</v>
      </c>
      <c r="C65" s="230" t="s">
        <v>78</v>
      </c>
      <c r="D65" s="287" t="s">
        <v>723</v>
      </c>
    </row>
    <row r="66" spans="1:4" ht="25.2" customHeight="1" x14ac:dyDescent="0.25">
      <c r="A66" s="320">
        <v>62</v>
      </c>
      <c r="B66" s="122" t="s">
        <v>1475</v>
      </c>
      <c r="C66" s="122" t="s">
        <v>497</v>
      </c>
      <c r="D66" s="287" t="s">
        <v>724</v>
      </c>
    </row>
    <row r="67" spans="1:4" ht="13.05" customHeight="1" thickBot="1" x14ac:dyDescent="0.3">
      <c r="A67" s="320">
        <v>63</v>
      </c>
      <c r="B67" s="47" t="s">
        <v>1476</v>
      </c>
      <c r="C67" s="47" t="s">
        <v>504</v>
      </c>
      <c r="D67" s="287" t="s">
        <v>725</v>
      </c>
    </row>
    <row r="68" spans="1:4" ht="29.4" customHeight="1" thickBot="1" x14ac:dyDescent="0.3">
      <c r="A68" s="320">
        <v>64</v>
      </c>
      <c r="B68" s="228" t="s">
        <v>1565</v>
      </c>
      <c r="C68" s="228" t="s">
        <v>1160</v>
      </c>
      <c r="D68" s="287" t="s">
        <v>726</v>
      </c>
    </row>
    <row r="69" spans="1:4" ht="13.05" customHeight="1" thickBot="1" x14ac:dyDescent="0.3">
      <c r="A69" s="320">
        <v>65</v>
      </c>
      <c r="B69" s="361" t="s">
        <v>1477</v>
      </c>
      <c r="C69" s="361" t="s">
        <v>505</v>
      </c>
      <c r="D69" s="287" t="s">
        <v>727</v>
      </c>
    </row>
    <row r="70" spans="1:4" ht="43.8" customHeight="1" thickBot="1" x14ac:dyDescent="0.3">
      <c r="A70" s="320">
        <v>66</v>
      </c>
      <c r="B70" s="228" t="s">
        <v>1566</v>
      </c>
      <c r="C70" s="228" t="s">
        <v>1161</v>
      </c>
      <c r="D70" s="287" t="s">
        <v>728</v>
      </c>
    </row>
    <row r="71" spans="1:4" ht="15" thickBot="1" x14ac:dyDescent="0.3">
      <c r="A71" s="320">
        <v>67</v>
      </c>
      <c r="B71" s="47" t="s">
        <v>1204</v>
      </c>
      <c r="C71" s="47" t="s">
        <v>7</v>
      </c>
      <c r="D71" s="287" t="s">
        <v>729</v>
      </c>
    </row>
    <row r="72" spans="1:4" ht="40.200000000000003" thickBot="1" x14ac:dyDescent="0.3">
      <c r="A72" s="320">
        <v>68</v>
      </c>
      <c r="B72" s="228" t="s">
        <v>1205</v>
      </c>
      <c r="C72" s="228" t="s">
        <v>499</v>
      </c>
      <c r="D72" s="287" t="s">
        <v>730</v>
      </c>
    </row>
    <row r="73" spans="1:4" ht="13.05" customHeight="1" thickBot="1" x14ac:dyDescent="0.3">
      <c r="A73" s="320">
        <v>69</v>
      </c>
      <c r="B73" s="47" t="s">
        <v>1206</v>
      </c>
      <c r="C73" s="47" t="s">
        <v>8</v>
      </c>
      <c r="D73" s="287" t="s">
        <v>731</v>
      </c>
    </row>
    <row r="74" spans="1:4" ht="42" customHeight="1" thickBot="1" x14ac:dyDescent="0.3">
      <c r="A74" s="320">
        <v>70</v>
      </c>
      <c r="B74" s="228" t="s">
        <v>1567</v>
      </c>
      <c r="C74" s="228" t="s">
        <v>500</v>
      </c>
      <c r="D74" s="287" t="s">
        <v>732</v>
      </c>
    </row>
    <row r="75" spans="1:4" ht="15" thickBot="1" x14ac:dyDescent="0.3">
      <c r="A75" s="320">
        <v>71</v>
      </c>
      <c r="B75" s="204" t="s">
        <v>1207</v>
      </c>
      <c r="C75" s="204" t="s">
        <v>82</v>
      </c>
      <c r="D75" s="287" t="s">
        <v>733</v>
      </c>
    </row>
    <row r="76" spans="1:4" ht="38.549999999999997" customHeight="1" thickBot="1" x14ac:dyDescent="0.3">
      <c r="A76" s="320">
        <v>72</v>
      </c>
      <c r="B76" s="229" t="s">
        <v>1208</v>
      </c>
      <c r="C76" s="229" t="s">
        <v>501</v>
      </c>
      <c r="D76" s="287" t="s">
        <v>734</v>
      </c>
    </row>
    <row r="77" spans="1:4" ht="15" thickBot="1" x14ac:dyDescent="0.3">
      <c r="A77" s="320">
        <v>73</v>
      </c>
      <c r="B77" s="122" t="s">
        <v>1209</v>
      </c>
      <c r="C77" s="122" t="s">
        <v>80</v>
      </c>
      <c r="D77" s="287" t="s">
        <v>735</v>
      </c>
    </row>
    <row r="78" spans="1:4" ht="66.599999999999994" thickBot="1" x14ac:dyDescent="0.3">
      <c r="A78" s="320">
        <v>74</v>
      </c>
      <c r="B78" s="228" t="s">
        <v>1210</v>
      </c>
      <c r="C78" s="228" t="s">
        <v>502</v>
      </c>
      <c r="D78" s="287" t="s">
        <v>736</v>
      </c>
    </row>
    <row r="79" spans="1:4" ht="27" thickBot="1" x14ac:dyDescent="0.3">
      <c r="A79" s="320">
        <v>75</v>
      </c>
      <c r="B79" s="228" t="s">
        <v>1478</v>
      </c>
      <c r="C79" s="228" t="s">
        <v>135</v>
      </c>
      <c r="D79" s="287" t="s">
        <v>737</v>
      </c>
    </row>
    <row r="80" spans="1:4" ht="43.5" customHeight="1" thickBot="1" x14ac:dyDescent="0.3">
      <c r="A80" s="320">
        <v>76</v>
      </c>
      <c r="B80" s="228" t="s">
        <v>1568</v>
      </c>
      <c r="C80" s="228" t="s">
        <v>503</v>
      </c>
      <c r="D80" s="287" t="s">
        <v>738</v>
      </c>
    </row>
    <row r="81" spans="1:11" ht="26.4" x14ac:dyDescent="0.25">
      <c r="A81" s="320">
        <v>77</v>
      </c>
      <c r="B81" s="150" t="s">
        <v>1479</v>
      </c>
      <c r="C81" s="150" t="s">
        <v>367</v>
      </c>
      <c r="D81" s="287" t="s">
        <v>739</v>
      </c>
    </row>
    <row r="82" spans="1:11" ht="26.4" x14ac:dyDescent="0.25">
      <c r="A82" s="320">
        <v>78</v>
      </c>
      <c r="B82" s="151" t="s">
        <v>1480</v>
      </c>
      <c r="C82" s="151" t="s">
        <v>368</v>
      </c>
      <c r="D82" s="287" t="s">
        <v>740</v>
      </c>
    </row>
    <row r="83" spans="1:11" ht="52.8" x14ac:dyDescent="0.25">
      <c r="A83" s="320">
        <v>79</v>
      </c>
      <c r="B83" s="151" t="s">
        <v>1481</v>
      </c>
      <c r="C83" s="151" t="s">
        <v>369</v>
      </c>
      <c r="D83" s="287" t="s">
        <v>741</v>
      </c>
    </row>
    <row r="84" spans="1:11" ht="52.8" x14ac:dyDescent="0.25">
      <c r="A84" s="320">
        <v>80</v>
      </c>
      <c r="B84" s="151" t="s">
        <v>1569</v>
      </c>
      <c r="C84" s="151" t="s">
        <v>370</v>
      </c>
      <c r="D84" s="287" t="s">
        <v>742</v>
      </c>
    </row>
    <row r="85" spans="1:11" ht="40.200000000000003" thickBot="1" x14ac:dyDescent="0.3">
      <c r="A85" s="320">
        <v>81</v>
      </c>
      <c r="B85" s="152" t="s">
        <v>1482</v>
      </c>
      <c r="C85" s="152" t="s">
        <v>371</v>
      </c>
      <c r="D85" s="287" t="s">
        <v>743</v>
      </c>
    </row>
    <row r="86" spans="1:11" ht="14.4" x14ac:dyDescent="0.25">
      <c r="A86" s="320">
        <v>82</v>
      </c>
      <c r="B86" s="47" t="s">
        <v>1211</v>
      </c>
      <c r="C86" s="47" t="s">
        <v>366</v>
      </c>
      <c r="D86" s="287" t="s">
        <v>744</v>
      </c>
    </row>
    <row r="87" spans="1:11" s="325" customFormat="1" ht="14.4" x14ac:dyDescent="0.25">
      <c r="B87" s="319" t="s">
        <v>1212</v>
      </c>
      <c r="C87" s="319" t="s">
        <v>1114</v>
      </c>
      <c r="D87" s="225"/>
      <c r="E87" s="225"/>
      <c r="F87" s="225"/>
      <c r="G87" s="225"/>
      <c r="H87" s="225"/>
      <c r="I87" s="225"/>
      <c r="J87" s="225"/>
      <c r="K87" s="225"/>
    </row>
    <row r="88" spans="1:11" ht="30" customHeight="1" x14ac:dyDescent="0.25">
      <c r="A88" s="320">
        <v>83</v>
      </c>
      <c r="B88" s="122" t="s">
        <v>1483</v>
      </c>
      <c r="C88" s="122" t="s">
        <v>1116</v>
      </c>
      <c r="D88" s="287" t="s">
        <v>1111</v>
      </c>
    </row>
    <row r="89" spans="1:11" ht="14.4" x14ac:dyDescent="0.25">
      <c r="A89" s="320">
        <v>84</v>
      </c>
      <c r="B89" s="122" t="s">
        <v>1213</v>
      </c>
      <c r="C89" s="122" t="s">
        <v>1117</v>
      </c>
      <c r="D89" s="287" t="s">
        <v>1112</v>
      </c>
    </row>
    <row r="90" spans="1:11" ht="14.4" x14ac:dyDescent="0.25">
      <c r="A90" s="320">
        <v>85</v>
      </c>
      <c r="B90" s="122" t="s">
        <v>1484</v>
      </c>
      <c r="C90" s="122" t="s">
        <v>1110</v>
      </c>
      <c r="D90" s="287" t="s">
        <v>1113</v>
      </c>
    </row>
    <row r="91" spans="1:11" ht="26.4" x14ac:dyDescent="0.25">
      <c r="A91" s="320">
        <v>86</v>
      </c>
      <c r="B91" s="122" t="s">
        <v>1485</v>
      </c>
      <c r="C91" s="122" t="s">
        <v>399</v>
      </c>
      <c r="D91" s="287" t="s">
        <v>745</v>
      </c>
    </row>
    <row r="92" spans="1:11" ht="92.4" x14ac:dyDescent="0.25">
      <c r="A92" s="320">
        <v>87</v>
      </c>
      <c r="B92" s="114" t="s">
        <v>1214</v>
      </c>
      <c r="C92" s="114" t="s">
        <v>377</v>
      </c>
      <c r="D92" s="299" t="s">
        <v>746</v>
      </c>
    </row>
    <row r="93" spans="1:11" ht="15" thickBot="1" x14ac:dyDescent="0.3">
      <c r="A93" s="320">
        <v>88</v>
      </c>
      <c r="B93"/>
      <c r="C93" s="47"/>
    </row>
    <row r="94" spans="1:11" ht="15" thickBot="1" x14ac:dyDescent="0.3">
      <c r="A94" s="320">
        <v>89</v>
      </c>
      <c r="B94" s="228" t="s">
        <v>1486</v>
      </c>
      <c r="C94" s="228" t="s">
        <v>1</v>
      </c>
      <c r="D94" s="299" t="s">
        <v>747</v>
      </c>
    </row>
    <row r="95" spans="1:11" ht="14.4" x14ac:dyDescent="0.25">
      <c r="A95" s="320">
        <v>90</v>
      </c>
      <c r="B95" s="231" t="s">
        <v>1215</v>
      </c>
      <c r="C95" s="231" t="s">
        <v>57</v>
      </c>
      <c r="D95" s="299" t="s">
        <v>748</v>
      </c>
    </row>
    <row r="96" spans="1:11" ht="14.4" x14ac:dyDescent="0.25">
      <c r="A96" s="320">
        <v>91</v>
      </c>
      <c r="B96" s="232" t="s">
        <v>1216</v>
      </c>
      <c r="C96" s="232" t="s">
        <v>62</v>
      </c>
      <c r="D96" s="299" t="s">
        <v>749</v>
      </c>
    </row>
    <row r="97" spans="1:4" ht="14.4" x14ac:dyDescent="0.25">
      <c r="A97" s="320">
        <v>92</v>
      </c>
      <c r="B97" s="232" t="s">
        <v>1217</v>
      </c>
      <c r="C97" s="232" t="s">
        <v>2</v>
      </c>
      <c r="D97" s="299" t="s">
        <v>750</v>
      </c>
    </row>
    <row r="98" spans="1:4" ht="14.4" x14ac:dyDescent="0.25">
      <c r="A98" s="320">
        <v>93</v>
      </c>
      <c r="B98" s="232" t="s">
        <v>1218</v>
      </c>
      <c r="C98" s="232" t="s">
        <v>103</v>
      </c>
      <c r="D98" s="299" t="s">
        <v>751</v>
      </c>
    </row>
    <row r="99" spans="1:4" ht="14.4" x14ac:dyDescent="0.25">
      <c r="A99" s="320">
        <v>94</v>
      </c>
      <c r="B99" s="232" t="s">
        <v>1219</v>
      </c>
      <c r="C99" s="232" t="s">
        <v>12</v>
      </c>
      <c r="D99" s="299" t="s">
        <v>752</v>
      </c>
    </row>
    <row r="100" spans="1:4" ht="15" thickBot="1" x14ac:dyDescent="0.3">
      <c r="A100" s="320">
        <v>95</v>
      </c>
      <c r="B100" s="233" t="s">
        <v>1220</v>
      </c>
      <c r="C100" s="233" t="s">
        <v>438</v>
      </c>
      <c r="D100" s="299" t="s">
        <v>753</v>
      </c>
    </row>
    <row r="101" spans="1:4" ht="52.8" x14ac:dyDescent="0.25">
      <c r="A101" s="320">
        <v>96</v>
      </c>
      <c r="B101" s="141" t="s">
        <v>1487</v>
      </c>
      <c r="C101" s="141" t="s">
        <v>439</v>
      </c>
      <c r="D101" s="299" t="s">
        <v>754</v>
      </c>
    </row>
    <row r="102" spans="1:4" ht="26.4" x14ac:dyDescent="0.25">
      <c r="A102" s="320">
        <v>97</v>
      </c>
      <c r="B102" s="234" t="s">
        <v>1221</v>
      </c>
      <c r="C102" s="234" t="s">
        <v>440</v>
      </c>
      <c r="D102" s="299" t="s">
        <v>755</v>
      </c>
    </row>
    <row r="103" spans="1:4" ht="67.95" customHeight="1" x14ac:dyDescent="0.25">
      <c r="A103" s="320">
        <v>98</v>
      </c>
      <c r="B103" s="141" t="s">
        <v>1222</v>
      </c>
      <c r="C103" s="141" t="s">
        <v>506</v>
      </c>
      <c r="D103" s="299" t="s">
        <v>756</v>
      </c>
    </row>
    <row r="104" spans="1:4" ht="14.4" x14ac:dyDescent="0.25">
      <c r="A104" s="320">
        <v>99</v>
      </c>
      <c r="B104" s="234" t="s">
        <v>1223</v>
      </c>
      <c r="C104" s="234" t="s">
        <v>441</v>
      </c>
      <c r="D104" s="299" t="s">
        <v>757</v>
      </c>
    </row>
    <row r="105" spans="1:4" ht="26.4" x14ac:dyDescent="0.25">
      <c r="A105" s="320">
        <v>100</v>
      </c>
      <c r="B105" s="202" t="s">
        <v>1224</v>
      </c>
      <c r="C105" s="202" t="s">
        <v>442</v>
      </c>
      <c r="D105" s="299" t="s">
        <v>758</v>
      </c>
    </row>
    <row r="106" spans="1:4" ht="15" thickBot="1" x14ac:dyDescent="0.3">
      <c r="A106" s="320">
        <v>101</v>
      </c>
      <c r="B106" s="235" t="s">
        <v>1225</v>
      </c>
      <c r="C106" s="235" t="s">
        <v>365</v>
      </c>
      <c r="D106" s="299" t="s">
        <v>759</v>
      </c>
    </row>
    <row r="107" spans="1:4" ht="14.4" x14ac:dyDescent="0.25">
      <c r="A107" s="320">
        <v>102</v>
      </c>
      <c r="B107" s="74" t="s">
        <v>1226</v>
      </c>
      <c r="C107" s="74" t="s">
        <v>374</v>
      </c>
      <c r="D107" s="299" t="s">
        <v>760</v>
      </c>
    </row>
    <row r="108" spans="1:4" ht="15" thickBot="1" x14ac:dyDescent="0.3">
      <c r="A108" s="320">
        <v>103</v>
      </c>
      <c r="B108" s="236" t="s">
        <v>1227</v>
      </c>
      <c r="C108" s="236" t="s">
        <v>395</v>
      </c>
      <c r="D108" s="299" t="s">
        <v>761</v>
      </c>
    </row>
    <row r="109" spans="1:4" ht="26.4" x14ac:dyDescent="0.25">
      <c r="A109" s="320">
        <v>104</v>
      </c>
      <c r="B109" s="74" t="s">
        <v>1228</v>
      </c>
      <c r="C109" s="74" t="s">
        <v>375</v>
      </c>
      <c r="D109" s="299" t="s">
        <v>762</v>
      </c>
    </row>
    <row r="110" spans="1:4" ht="15" thickBot="1" x14ac:dyDescent="0.3">
      <c r="A110" s="320">
        <v>105</v>
      </c>
      <c r="B110" s="236" t="s">
        <v>1488</v>
      </c>
      <c r="C110" s="236" t="s">
        <v>443</v>
      </c>
      <c r="D110" s="299" t="s">
        <v>763</v>
      </c>
    </row>
    <row r="111" spans="1:4" ht="15" thickBot="1" x14ac:dyDescent="0.3">
      <c r="A111" s="320">
        <v>106</v>
      </c>
      <c r="B111" s="335" t="s">
        <v>1489</v>
      </c>
      <c r="C111" s="335" t="s">
        <v>1121</v>
      </c>
      <c r="D111" s="44"/>
    </row>
    <row r="112" spans="1:4" ht="14.4" x14ac:dyDescent="0.25">
      <c r="A112" s="320">
        <v>107</v>
      </c>
      <c r="B112" s="232" t="s">
        <v>1229</v>
      </c>
      <c r="C112" s="232" t="s">
        <v>58</v>
      </c>
      <c r="D112" s="299" t="s">
        <v>764</v>
      </c>
    </row>
    <row r="113" spans="1:5" ht="14.4" x14ac:dyDescent="0.25">
      <c r="A113" s="320">
        <v>108</v>
      </c>
      <c r="B113" s="255" t="s">
        <v>1230</v>
      </c>
      <c r="C113" s="255" t="s">
        <v>515</v>
      </c>
      <c r="D113" s="299" t="s">
        <v>765</v>
      </c>
    </row>
    <row r="114" spans="1:5" ht="14.4" x14ac:dyDescent="0.25">
      <c r="A114" s="320">
        <v>109</v>
      </c>
      <c r="B114" s="232" t="s">
        <v>1231</v>
      </c>
      <c r="C114" s="232" t="s">
        <v>444</v>
      </c>
      <c r="D114" s="316" t="s">
        <v>412</v>
      </c>
      <c r="E114" s="70"/>
    </row>
    <row r="115" spans="1:5" ht="27" thickBot="1" x14ac:dyDescent="0.3">
      <c r="A115" s="320">
        <v>110</v>
      </c>
      <c r="B115" s="153" t="s">
        <v>1232</v>
      </c>
      <c r="C115" s="153" t="s">
        <v>445</v>
      </c>
      <c r="D115" s="316" t="s">
        <v>413</v>
      </c>
    </row>
    <row r="116" spans="1:5" ht="14.4" x14ac:dyDescent="0.25">
      <c r="A116" s="320">
        <v>111</v>
      </c>
      <c r="B116" s="232" t="s">
        <v>1233</v>
      </c>
      <c r="C116" s="232" t="s">
        <v>516</v>
      </c>
      <c r="D116" s="299" t="s">
        <v>766</v>
      </c>
    </row>
    <row r="117" spans="1:5" ht="14.4" x14ac:dyDescent="0.25">
      <c r="A117" s="320">
        <v>112</v>
      </c>
      <c r="B117" s="232" t="s">
        <v>1234</v>
      </c>
      <c r="C117" s="232" t="s">
        <v>512</v>
      </c>
      <c r="D117" s="299" t="s">
        <v>767</v>
      </c>
    </row>
    <row r="118" spans="1:5" ht="66.599999999999994" thickBot="1" x14ac:dyDescent="0.3">
      <c r="A118" s="320">
        <v>113</v>
      </c>
      <c r="B118" s="256" t="s">
        <v>1235</v>
      </c>
      <c r="C118" s="256" t="s">
        <v>514</v>
      </c>
      <c r="D118" s="316" t="s">
        <v>414</v>
      </c>
    </row>
    <row r="119" spans="1:5" ht="14.4" x14ac:dyDescent="0.25">
      <c r="A119" s="320">
        <v>114</v>
      </c>
      <c r="B119" s="231" t="s">
        <v>1236</v>
      </c>
      <c r="C119" s="231" t="s">
        <v>65</v>
      </c>
      <c r="D119" s="299" t="s">
        <v>768</v>
      </c>
    </row>
    <row r="120" spans="1:5" ht="40.200000000000003" thickBot="1" x14ac:dyDescent="0.3">
      <c r="A120" s="320">
        <v>115</v>
      </c>
      <c r="B120" s="153" t="s">
        <v>1237</v>
      </c>
      <c r="C120" s="153" t="s">
        <v>513</v>
      </c>
      <c r="D120" s="299" t="s">
        <v>769</v>
      </c>
    </row>
    <row r="121" spans="1:5" s="97" customFormat="1" ht="15" thickBot="1" x14ac:dyDescent="0.3">
      <c r="A121" s="320">
        <v>116</v>
      </c>
      <c r="B121" s="267" t="s">
        <v>1238</v>
      </c>
      <c r="C121" s="267" t="s">
        <v>578</v>
      </c>
      <c r="D121" s="299" t="s">
        <v>770</v>
      </c>
    </row>
    <row r="122" spans="1:5" s="97" customFormat="1" ht="15" thickBot="1" x14ac:dyDescent="0.3">
      <c r="A122" s="320">
        <v>117</v>
      </c>
      <c r="B122" s="267" t="s">
        <v>1490</v>
      </c>
      <c r="C122" s="267" t="s">
        <v>574</v>
      </c>
      <c r="D122" s="299" t="s">
        <v>771</v>
      </c>
    </row>
    <row r="123" spans="1:5" s="97" customFormat="1" ht="15" thickBot="1" x14ac:dyDescent="0.3">
      <c r="A123" s="320">
        <v>118</v>
      </c>
      <c r="B123" s="267" t="s">
        <v>1239</v>
      </c>
      <c r="C123" s="267" t="s">
        <v>646</v>
      </c>
      <c r="D123" s="299" t="s">
        <v>772</v>
      </c>
    </row>
    <row r="124" spans="1:5" s="97" customFormat="1" ht="15" thickBot="1" x14ac:dyDescent="0.3">
      <c r="A124" s="320">
        <v>119</v>
      </c>
      <c r="B124" s="267" t="s">
        <v>1240</v>
      </c>
      <c r="C124" s="267" t="s">
        <v>575</v>
      </c>
      <c r="D124" s="299" t="s">
        <v>773</v>
      </c>
    </row>
    <row r="125" spans="1:5" s="97" customFormat="1" ht="15" thickBot="1" x14ac:dyDescent="0.3">
      <c r="A125" s="320">
        <v>120</v>
      </c>
      <c r="B125" s="267" t="s">
        <v>1241</v>
      </c>
      <c r="C125" s="267" t="s">
        <v>576</v>
      </c>
      <c r="D125" s="299" t="s">
        <v>774</v>
      </c>
    </row>
    <row r="126" spans="1:5" s="97" customFormat="1" ht="14.4" x14ac:dyDescent="0.25">
      <c r="A126" s="320">
        <v>121</v>
      </c>
      <c r="B126" s="267" t="s">
        <v>1242</v>
      </c>
      <c r="C126" s="267" t="s">
        <v>577</v>
      </c>
      <c r="D126" s="299" t="s">
        <v>775</v>
      </c>
    </row>
    <row r="127" spans="1:5" s="97" customFormat="1" ht="27" thickBot="1" x14ac:dyDescent="0.3">
      <c r="A127" s="320">
        <v>122</v>
      </c>
      <c r="B127" s="213" t="s">
        <v>1243</v>
      </c>
      <c r="C127" s="213" t="s">
        <v>579</v>
      </c>
      <c r="D127" s="299" t="s">
        <v>776</v>
      </c>
    </row>
    <row r="128" spans="1:5" s="97" customFormat="1" ht="39.6" x14ac:dyDescent="0.25">
      <c r="A128" s="320">
        <v>123</v>
      </c>
      <c r="B128" s="332" t="s">
        <v>1491</v>
      </c>
      <c r="C128" s="332" t="s">
        <v>1145</v>
      </c>
      <c r="D128" s="299" t="s">
        <v>1106</v>
      </c>
    </row>
    <row r="129" spans="1:4" s="97" customFormat="1" ht="15" thickBot="1" x14ac:dyDescent="0.3">
      <c r="A129" s="320">
        <v>124</v>
      </c>
      <c r="B129" s="266" t="s">
        <v>1492</v>
      </c>
      <c r="C129" s="266" t="s">
        <v>672</v>
      </c>
      <c r="D129" s="299" t="s">
        <v>777</v>
      </c>
    </row>
    <row r="130" spans="1:4" ht="14.4" x14ac:dyDescent="0.25">
      <c r="A130" s="320">
        <v>125</v>
      </c>
      <c r="B130" s="231" t="s">
        <v>1493</v>
      </c>
      <c r="C130" s="231" t="s">
        <v>656</v>
      </c>
      <c r="D130" s="299" t="s">
        <v>778</v>
      </c>
    </row>
    <row r="131" spans="1:4" ht="27" customHeight="1" x14ac:dyDescent="0.25">
      <c r="A131" s="320">
        <v>126</v>
      </c>
      <c r="B131" s="255" t="s">
        <v>1244</v>
      </c>
      <c r="C131" s="255" t="s">
        <v>1162</v>
      </c>
      <c r="D131" s="299" t="s">
        <v>779</v>
      </c>
    </row>
    <row r="132" spans="1:4" ht="14.4" x14ac:dyDescent="0.25">
      <c r="A132" s="320">
        <v>127</v>
      </c>
      <c r="B132" s="255" t="s">
        <v>1494</v>
      </c>
      <c r="C132" s="255" t="s">
        <v>655</v>
      </c>
      <c r="D132" s="299" t="s">
        <v>780</v>
      </c>
    </row>
    <row r="133" spans="1:4" ht="14.4" x14ac:dyDescent="0.25">
      <c r="A133" s="320">
        <v>128</v>
      </c>
      <c r="B133" s="255" t="s">
        <v>1245</v>
      </c>
      <c r="C133" s="255" t="s">
        <v>654</v>
      </c>
      <c r="D133" s="299" t="s">
        <v>781</v>
      </c>
    </row>
    <row r="134" spans="1:4" ht="27" thickBot="1" x14ac:dyDescent="0.3">
      <c r="A134" s="320">
        <v>129</v>
      </c>
      <c r="B134" s="213" t="s">
        <v>1246</v>
      </c>
      <c r="C134" s="213" t="s">
        <v>657</v>
      </c>
      <c r="D134" s="299" t="s">
        <v>782</v>
      </c>
    </row>
    <row r="135" spans="1:4" ht="27" thickBot="1" x14ac:dyDescent="0.3">
      <c r="A135" s="320">
        <v>130</v>
      </c>
      <c r="B135" s="228" t="s">
        <v>1247</v>
      </c>
      <c r="C135" s="228" t="s">
        <v>446</v>
      </c>
      <c r="D135" s="299" t="s">
        <v>783</v>
      </c>
    </row>
    <row r="136" spans="1:4" ht="41.7" customHeight="1" thickBot="1" x14ac:dyDescent="0.3">
      <c r="A136" s="320">
        <v>131</v>
      </c>
      <c r="B136" s="213" t="s">
        <v>1248</v>
      </c>
      <c r="C136" s="213" t="s">
        <v>447</v>
      </c>
      <c r="D136" s="299" t="s">
        <v>784</v>
      </c>
    </row>
    <row r="137" spans="1:4" ht="27" thickBot="1" x14ac:dyDescent="0.3">
      <c r="A137" s="320">
        <v>132</v>
      </c>
      <c r="B137" s="229" t="s">
        <v>1249</v>
      </c>
      <c r="C137" s="229" t="s">
        <v>448</v>
      </c>
      <c r="D137" s="299" t="s">
        <v>785</v>
      </c>
    </row>
    <row r="138" spans="1:4" ht="79.8" thickBot="1" x14ac:dyDescent="0.3">
      <c r="A138" s="320">
        <v>133</v>
      </c>
      <c r="B138" s="213" t="s">
        <v>1250</v>
      </c>
      <c r="C138" s="213" t="s">
        <v>449</v>
      </c>
      <c r="D138" s="299" t="s">
        <v>786</v>
      </c>
    </row>
    <row r="139" spans="1:4" ht="15" thickBot="1" x14ac:dyDescent="0.3">
      <c r="A139" s="320">
        <v>134</v>
      </c>
      <c r="B139" s="237" t="s">
        <v>1495</v>
      </c>
      <c r="C139" s="237" t="s">
        <v>303</v>
      </c>
      <c r="D139" s="299" t="s">
        <v>787</v>
      </c>
    </row>
    <row r="140" spans="1:4" ht="28.2" customHeight="1" x14ac:dyDescent="0.25">
      <c r="A140" s="320">
        <v>135</v>
      </c>
      <c r="B140" s="238" t="s">
        <v>1536</v>
      </c>
      <c r="C140" s="238" t="s">
        <v>517</v>
      </c>
      <c r="D140" s="299" t="s">
        <v>788</v>
      </c>
    </row>
    <row r="141" spans="1:4" ht="14.4" x14ac:dyDescent="0.25">
      <c r="A141" s="320">
        <v>136</v>
      </c>
      <c r="B141" s="214" t="s">
        <v>1251</v>
      </c>
      <c r="C141" s="214" t="s">
        <v>450</v>
      </c>
      <c r="D141" s="299" t="s">
        <v>789</v>
      </c>
    </row>
    <row r="142" spans="1:4" ht="39.6" x14ac:dyDescent="0.25">
      <c r="A142" s="320">
        <v>137</v>
      </c>
      <c r="B142" s="239" t="s">
        <v>1496</v>
      </c>
      <c r="C142" s="239" t="s">
        <v>403</v>
      </c>
      <c r="D142" s="299" t="s">
        <v>790</v>
      </c>
    </row>
    <row r="143" spans="1:4" ht="79.2" x14ac:dyDescent="0.25">
      <c r="A143" s="320">
        <v>138</v>
      </c>
      <c r="B143" s="214" t="s">
        <v>1497</v>
      </c>
      <c r="C143" s="214" t="s">
        <v>1153</v>
      </c>
      <c r="D143" s="299" t="s">
        <v>791</v>
      </c>
    </row>
    <row r="144" spans="1:4" ht="14.4" x14ac:dyDescent="0.25">
      <c r="A144" s="320">
        <v>139</v>
      </c>
      <c r="B144" s="239" t="s">
        <v>1252</v>
      </c>
      <c r="C144" s="239" t="s">
        <v>451</v>
      </c>
      <c r="D144" s="299" t="s">
        <v>792</v>
      </c>
    </row>
    <row r="145" spans="1:4" ht="66" x14ac:dyDescent="0.25">
      <c r="A145" s="320">
        <v>140</v>
      </c>
      <c r="B145" s="214" t="s">
        <v>1498</v>
      </c>
      <c r="C145" s="214" t="s">
        <v>518</v>
      </c>
      <c r="D145" s="299" t="s">
        <v>793</v>
      </c>
    </row>
    <row r="146" spans="1:4" ht="14.4" x14ac:dyDescent="0.25">
      <c r="A146" s="320">
        <v>141</v>
      </c>
      <c r="B146" s="234" t="s">
        <v>1499</v>
      </c>
      <c r="C146" s="234" t="s">
        <v>304</v>
      </c>
      <c r="D146" s="299" t="s">
        <v>794</v>
      </c>
    </row>
    <row r="147" spans="1:4" ht="14.4" x14ac:dyDescent="0.25">
      <c r="A147" s="320">
        <v>142</v>
      </c>
      <c r="B147" s="154" t="s">
        <v>1253</v>
      </c>
      <c r="C147" s="154" t="s">
        <v>384</v>
      </c>
      <c r="D147" s="299" t="s">
        <v>795</v>
      </c>
    </row>
    <row r="148" spans="1:4" ht="14.4" x14ac:dyDescent="0.25">
      <c r="A148" s="320">
        <v>143</v>
      </c>
      <c r="B148" s="234" t="s">
        <v>1610</v>
      </c>
      <c r="C148" s="234" t="s">
        <v>63</v>
      </c>
      <c r="D148" s="299" t="s">
        <v>796</v>
      </c>
    </row>
    <row r="149" spans="1:4" ht="14.4" x14ac:dyDescent="0.25">
      <c r="A149" s="320">
        <v>144</v>
      </c>
      <c r="B149" s="95" t="s">
        <v>1254</v>
      </c>
      <c r="C149" s="95" t="s">
        <v>305</v>
      </c>
      <c r="D149" s="299" t="s">
        <v>797</v>
      </c>
    </row>
    <row r="150" spans="1:4" ht="27" thickBot="1" x14ac:dyDescent="0.3">
      <c r="A150" s="320">
        <v>145</v>
      </c>
      <c r="B150" s="235" t="s">
        <v>1500</v>
      </c>
      <c r="C150" s="235" t="s">
        <v>71</v>
      </c>
      <c r="D150" s="299" t="s">
        <v>798</v>
      </c>
    </row>
    <row r="151" spans="1:4" ht="27" thickBot="1" x14ac:dyDescent="0.3">
      <c r="A151" s="320">
        <v>146</v>
      </c>
      <c r="B151" s="95" t="s">
        <v>1501</v>
      </c>
      <c r="C151" s="95" t="s">
        <v>306</v>
      </c>
      <c r="D151" s="299" t="s">
        <v>799</v>
      </c>
    </row>
    <row r="152" spans="1:4" ht="26.4" x14ac:dyDescent="0.25">
      <c r="A152" s="320">
        <v>147</v>
      </c>
      <c r="B152" s="240" t="s">
        <v>1502</v>
      </c>
      <c r="C152" s="240" t="s">
        <v>61</v>
      </c>
      <c r="D152" s="299" t="s">
        <v>800</v>
      </c>
    </row>
    <row r="153" spans="1:4" ht="52.8" x14ac:dyDescent="0.25">
      <c r="A153" s="320">
        <v>148</v>
      </c>
      <c r="B153" s="141" t="s">
        <v>1503</v>
      </c>
      <c r="C153" s="141" t="s">
        <v>385</v>
      </c>
      <c r="D153" s="299" t="s">
        <v>801</v>
      </c>
    </row>
    <row r="154" spans="1:4" ht="14.4" x14ac:dyDescent="0.25">
      <c r="A154" s="320">
        <v>149</v>
      </c>
      <c r="B154" s="234" t="s">
        <v>1504</v>
      </c>
      <c r="C154" s="234" t="s">
        <v>519</v>
      </c>
      <c r="D154" s="299" t="s">
        <v>802</v>
      </c>
    </row>
    <row r="155" spans="1:4" ht="26.4" x14ac:dyDescent="0.25">
      <c r="A155" s="320">
        <v>150</v>
      </c>
      <c r="B155" s="234" t="s">
        <v>1255</v>
      </c>
      <c r="C155" s="234" t="s">
        <v>520</v>
      </c>
      <c r="D155" s="299" t="s">
        <v>803</v>
      </c>
    </row>
    <row r="156" spans="1:4" ht="29.7" customHeight="1" x14ac:dyDescent="0.25">
      <c r="A156" s="320">
        <v>151</v>
      </c>
      <c r="B156" s="95" t="s">
        <v>1256</v>
      </c>
      <c r="C156" s="95" t="s">
        <v>521</v>
      </c>
      <c r="D156" s="299" t="s">
        <v>804</v>
      </c>
    </row>
    <row r="157" spans="1:4" ht="14.4" x14ac:dyDescent="0.25">
      <c r="A157" s="320">
        <v>152</v>
      </c>
      <c r="B157" s="234" t="s">
        <v>1257</v>
      </c>
      <c r="C157" s="234" t="s">
        <v>59</v>
      </c>
      <c r="D157" s="299" t="s">
        <v>805</v>
      </c>
    </row>
    <row r="158" spans="1:4" ht="14.4" x14ac:dyDescent="0.25">
      <c r="A158" s="320">
        <v>153</v>
      </c>
      <c r="B158" s="95" t="s">
        <v>1258</v>
      </c>
      <c r="C158" s="95" t="s">
        <v>452</v>
      </c>
      <c r="D158" s="299" t="s">
        <v>806</v>
      </c>
    </row>
    <row r="159" spans="1:4" ht="14.4" x14ac:dyDescent="0.25">
      <c r="A159" s="320">
        <v>154</v>
      </c>
      <c r="B159" s="234" t="s">
        <v>1259</v>
      </c>
      <c r="C159" s="234" t="s">
        <v>522</v>
      </c>
      <c r="D159" s="299" t="s">
        <v>807</v>
      </c>
    </row>
    <row r="160" spans="1:4" ht="58.2" customHeight="1" x14ac:dyDescent="0.25">
      <c r="A160" s="320">
        <v>155</v>
      </c>
      <c r="B160" s="95" t="s">
        <v>1505</v>
      </c>
      <c r="C160" s="95" t="s">
        <v>453</v>
      </c>
      <c r="D160" s="299" t="s">
        <v>808</v>
      </c>
    </row>
    <row r="161" spans="1:7" ht="39.6" x14ac:dyDescent="0.25">
      <c r="A161" s="320">
        <v>156</v>
      </c>
      <c r="B161" s="234" t="s">
        <v>1260</v>
      </c>
      <c r="C161" s="234" t="s">
        <v>454</v>
      </c>
      <c r="D161" s="299" t="s">
        <v>809</v>
      </c>
    </row>
    <row r="162" spans="1:7" ht="39.6" x14ac:dyDescent="0.25">
      <c r="A162" s="320">
        <v>157</v>
      </c>
      <c r="B162" s="234" t="s">
        <v>1261</v>
      </c>
      <c r="C162" s="234" t="s">
        <v>523</v>
      </c>
      <c r="D162" s="299" t="s">
        <v>810</v>
      </c>
    </row>
    <row r="163" spans="1:7" ht="14.4" x14ac:dyDescent="0.25">
      <c r="A163" s="320">
        <v>158</v>
      </c>
      <c r="B163" s="234" t="s">
        <v>1262</v>
      </c>
      <c r="C163" s="234" t="s">
        <v>524</v>
      </c>
      <c r="D163" s="299" t="s">
        <v>811</v>
      </c>
    </row>
    <row r="164" spans="1:7" ht="26.4" x14ac:dyDescent="0.25">
      <c r="A164" s="320">
        <v>159</v>
      </c>
      <c r="B164" s="234" t="s">
        <v>1263</v>
      </c>
      <c r="C164" s="234" t="s">
        <v>1154</v>
      </c>
      <c r="D164" s="299" t="s">
        <v>812</v>
      </c>
    </row>
    <row r="165" spans="1:7" ht="26.4" x14ac:dyDescent="0.25">
      <c r="A165" s="320">
        <v>160</v>
      </c>
      <c r="B165" s="234" t="s">
        <v>1264</v>
      </c>
      <c r="C165" s="234" t="s">
        <v>525</v>
      </c>
      <c r="D165" s="299" t="s">
        <v>813</v>
      </c>
    </row>
    <row r="166" spans="1:7" ht="26.4" x14ac:dyDescent="0.25">
      <c r="A166" s="320">
        <v>161</v>
      </c>
      <c r="B166" s="234" t="s">
        <v>1265</v>
      </c>
      <c r="C166" s="234" t="s">
        <v>526</v>
      </c>
      <c r="D166" s="299" t="s">
        <v>814</v>
      </c>
    </row>
    <row r="167" spans="1:7" ht="26.4" x14ac:dyDescent="0.25">
      <c r="A167" s="320">
        <v>162</v>
      </c>
      <c r="B167" s="234" t="s">
        <v>1506</v>
      </c>
      <c r="C167" s="234" t="s">
        <v>1158</v>
      </c>
      <c r="D167" s="299" t="s">
        <v>815</v>
      </c>
    </row>
    <row r="168" spans="1:7" ht="39.6" x14ac:dyDescent="0.25">
      <c r="A168" s="320">
        <v>163</v>
      </c>
      <c r="B168" s="234" t="s">
        <v>1507</v>
      </c>
      <c r="C168" s="234" t="s">
        <v>527</v>
      </c>
      <c r="D168" s="299" t="s">
        <v>816</v>
      </c>
    </row>
    <row r="169" spans="1:7" ht="26.4" x14ac:dyDescent="0.25">
      <c r="A169" s="320">
        <v>164</v>
      </c>
      <c r="B169" s="234" t="s">
        <v>1266</v>
      </c>
      <c r="C169" s="234" t="s">
        <v>1157</v>
      </c>
      <c r="D169" s="299" t="s">
        <v>817</v>
      </c>
    </row>
    <row r="170" spans="1:7" ht="14.4" x14ac:dyDescent="0.25">
      <c r="A170" s="320">
        <v>165</v>
      </c>
      <c r="B170" s="234" t="s">
        <v>1267</v>
      </c>
      <c r="C170" s="234" t="s">
        <v>476</v>
      </c>
      <c r="D170" s="299" t="s">
        <v>818</v>
      </c>
    </row>
    <row r="171" spans="1:7" ht="59.55" customHeight="1" x14ac:dyDescent="0.25">
      <c r="A171" s="320">
        <v>166</v>
      </c>
      <c r="B171" s="141" t="s">
        <v>1268</v>
      </c>
      <c r="C171" s="141" t="s">
        <v>528</v>
      </c>
      <c r="D171" s="299" t="s">
        <v>819</v>
      </c>
    </row>
    <row r="172" spans="1:7" ht="14.4" x14ac:dyDescent="0.25">
      <c r="A172" s="320">
        <v>167</v>
      </c>
      <c r="B172" s="98" t="s">
        <v>1269</v>
      </c>
      <c r="C172" s="98" t="s">
        <v>343</v>
      </c>
      <c r="D172" s="299" t="s">
        <v>820</v>
      </c>
      <c r="G172" s="317" t="s">
        <v>1077</v>
      </c>
    </row>
    <row r="173" spans="1:7" ht="39.6" x14ac:dyDescent="0.25">
      <c r="A173" s="320">
        <v>168</v>
      </c>
      <c r="B173" s="95" t="s">
        <v>1270</v>
      </c>
      <c r="C173" s="95" t="s">
        <v>328</v>
      </c>
      <c r="D173" s="299" t="s">
        <v>821</v>
      </c>
      <c r="G173" s="317" t="s">
        <v>1078</v>
      </c>
    </row>
    <row r="174" spans="1:7" ht="14.4" x14ac:dyDescent="0.25">
      <c r="A174" s="320">
        <v>169</v>
      </c>
      <c r="B174" s="234" t="s">
        <v>1271</v>
      </c>
      <c r="C174" s="234" t="s">
        <v>477</v>
      </c>
      <c r="D174" s="299" t="s">
        <v>822</v>
      </c>
    </row>
    <row r="175" spans="1:7" ht="26.4" x14ac:dyDescent="0.25">
      <c r="A175" s="320">
        <v>170</v>
      </c>
      <c r="B175" s="234" t="s">
        <v>1508</v>
      </c>
      <c r="C175" s="234" t="s">
        <v>396</v>
      </c>
      <c r="D175" s="299" t="s">
        <v>823</v>
      </c>
    </row>
    <row r="176" spans="1:7" ht="14.4" x14ac:dyDescent="0.25">
      <c r="A176" s="320">
        <v>171</v>
      </c>
      <c r="B176" s="95" t="s">
        <v>1509</v>
      </c>
      <c r="C176" s="95" t="s">
        <v>378</v>
      </c>
      <c r="D176" s="299" t="s">
        <v>824</v>
      </c>
    </row>
    <row r="177" spans="1:10" ht="14.4" x14ac:dyDescent="0.25">
      <c r="A177" s="320">
        <v>172</v>
      </c>
      <c r="B177" s="98" t="s">
        <v>1272</v>
      </c>
      <c r="C177" s="98" t="s">
        <v>313</v>
      </c>
      <c r="D177" s="299" t="s">
        <v>825</v>
      </c>
      <c r="G177" s="287" t="s">
        <v>1076</v>
      </c>
      <c r="J177" s="287" t="s">
        <v>1075</v>
      </c>
    </row>
    <row r="178" spans="1:10" ht="26.4" x14ac:dyDescent="0.25">
      <c r="A178" s="320">
        <v>173</v>
      </c>
      <c r="B178" s="234" t="s">
        <v>1510</v>
      </c>
      <c r="C178" s="234" t="s">
        <v>397</v>
      </c>
      <c r="D178" s="299" t="s">
        <v>826</v>
      </c>
    </row>
    <row r="179" spans="1:10" ht="26.4" x14ac:dyDescent="0.25">
      <c r="A179" s="320">
        <v>174</v>
      </c>
      <c r="B179" s="234" t="s">
        <v>1273</v>
      </c>
      <c r="C179" s="234" t="s">
        <v>1155</v>
      </c>
      <c r="D179" s="299" t="s">
        <v>827</v>
      </c>
    </row>
    <row r="180" spans="1:10" ht="52.8" x14ac:dyDescent="0.25">
      <c r="A180" s="320">
        <v>175</v>
      </c>
      <c r="B180" s="95" t="s">
        <v>1511</v>
      </c>
      <c r="C180" s="95" t="s">
        <v>1148</v>
      </c>
      <c r="D180" s="299"/>
    </row>
    <row r="181" spans="1:10" ht="14.4" x14ac:dyDescent="0.25">
      <c r="A181" s="320">
        <v>176</v>
      </c>
      <c r="B181" s="239" t="s">
        <v>1274</v>
      </c>
      <c r="C181" s="239" t="s">
        <v>474</v>
      </c>
      <c r="D181" s="299" t="s">
        <v>828</v>
      </c>
    </row>
    <row r="182" spans="1:10" ht="14.4" x14ac:dyDescent="0.25">
      <c r="A182" s="320">
        <v>177</v>
      </c>
      <c r="B182" s="98" t="s">
        <v>1275</v>
      </c>
      <c r="C182" s="98" t="s">
        <v>321</v>
      </c>
      <c r="D182" s="299" t="s">
        <v>829</v>
      </c>
    </row>
    <row r="183" spans="1:10" ht="15" thickBot="1" x14ac:dyDescent="0.3">
      <c r="A183" s="320">
        <v>178</v>
      </c>
      <c r="B183" s="235" t="s">
        <v>1276</v>
      </c>
      <c r="C183" s="235" t="s">
        <v>455</v>
      </c>
      <c r="D183" s="299" t="s">
        <v>830</v>
      </c>
    </row>
    <row r="184" spans="1:10" ht="40.799999999999997" customHeight="1" x14ac:dyDescent="0.25">
      <c r="A184" s="320">
        <v>179</v>
      </c>
      <c r="B184" s="95" t="s">
        <v>1277</v>
      </c>
      <c r="C184" s="95" t="s">
        <v>352</v>
      </c>
      <c r="D184" s="299" t="s">
        <v>831</v>
      </c>
    </row>
    <row r="185" spans="1:10" ht="26.4" x14ac:dyDescent="0.25">
      <c r="A185" s="320">
        <v>180</v>
      </c>
      <c r="B185" s="251" t="s">
        <v>1278</v>
      </c>
      <c r="C185" s="251" t="s">
        <v>580</v>
      </c>
      <c r="D185" s="299" t="s">
        <v>832</v>
      </c>
    </row>
    <row r="186" spans="1:10" ht="14.4" x14ac:dyDescent="0.25">
      <c r="A186" s="320">
        <v>181</v>
      </c>
      <c r="B186" s="234" t="s">
        <v>1279</v>
      </c>
      <c r="C186" s="234" t="s">
        <v>529</v>
      </c>
      <c r="D186" s="299" t="s">
        <v>833</v>
      </c>
    </row>
    <row r="187" spans="1:10" ht="26.4" x14ac:dyDescent="0.25">
      <c r="A187" s="320">
        <v>182</v>
      </c>
      <c r="B187" s="145" t="s">
        <v>1280</v>
      </c>
      <c r="C187" s="145" t="s">
        <v>353</v>
      </c>
      <c r="D187" s="299" t="s">
        <v>834</v>
      </c>
    </row>
    <row r="188" spans="1:10" ht="27" thickBot="1" x14ac:dyDescent="0.3">
      <c r="A188" s="320">
        <v>183</v>
      </c>
      <c r="B188" s="241" t="s">
        <v>1512</v>
      </c>
      <c r="C188" s="241" t="s">
        <v>530</v>
      </c>
      <c r="D188" s="299" t="s">
        <v>835</v>
      </c>
    </row>
    <row r="189" spans="1:10" ht="27" thickBot="1" x14ac:dyDescent="0.3">
      <c r="A189" s="320">
        <v>184</v>
      </c>
      <c r="B189" s="242" t="s">
        <v>1513</v>
      </c>
      <c r="C189" s="242" t="s">
        <v>386</v>
      </c>
      <c r="D189" s="299" t="s">
        <v>836</v>
      </c>
    </row>
    <row r="190" spans="1:10" ht="76.2" customHeight="1" thickBot="1" x14ac:dyDescent="0.3">
      <c r="A190" s="320">
        <v>185</v>
      </c>
      <c r="B190" s="142" t="s">
        <v>1281</v>
      </c>
      <c r="C190" s="142" t="s">
        <v>1156</v>
      </c>
      <c r="D190" s="299" t="s">
        <v>837</v>
      </c>
    </row>
    <row r="191" spans="1:10" ht="14.4" x14ac:dyDescent="0.25">
      <c r="A191" s="320">
        <v>186</v>
      </c>
      <c r="B191" s="243" t="s">
        <v>1282</v>
      </c>
      <c r="C191" s="243" t="s">
        <v>13</v>
      </c>
      <c r="D191" s="299" t="s">
        <v>838</v>
      </c>
    </row>
    <row r="192" spans="1:10" ht="14.4" x14ac:dyDescent="0.25">
      <c r="A192" s="320">
        <v>187</v>
      </c>
      <c r="B192" s="98" t="s">
        <v>1283</v>
      </c>
      <c r="C192" s="98" t="s">
        <v>314</v>
      </c>
      <c r="D192" s="299" t="s">
        <v>839</v>
      </c>
    </row>
    <row r="193" spans="1:4" ht="14.4" x14ac:dyDescent="0.25">
      <c r="A193" s="320">
        <v>188</v>
      </c>
      <c r="B193" s="241" t="s">
        <v>1284</v>
      </c>
      <c r="C193" s="241" t="s">
        <v>3</v>
      </c>
      <c r="D193" s="299" t="s">
        <v>840</v>
      </c>
    </row>
    <row r="194" spans="1:4" ht="15" thickBot="1" x14ac:dyDescent="0.3">
      <c r="A194" s="320">
        <v>189</v>
      </c>
      <c r="B194" s="241" t="s">
        <v>1285</v>
      </c>
      <c r="C194" s="241" t="s">
        <v>312</v>
      </c>
      <c r="D194" s="299" t="s">
        <v>841</v>
      </c>
    </row>
    <row r="195" spans="1:4" ht="14.4" x14ac:dyDescent="0.25">
      <c r="A195" s="320">
        <v>190</v>
      </c>
      <c r="B195" s="240" t="s">
        <v>1286</v>
      </c>
      <c r="C195" s="240" t="s">
        <v>95</v>
      </c>
      <c r="D195" s="299" t="s">
        <v>842</v>
      </c>
    </row>
    <row r="196" spans="1:4" ht="55.8" customHeight="1" thickBot="1" x14ac:dyDescent="0.3">
      <c r="A196" s="320">
        <v>191</v>
      </c>
      <c r="B196" s="142" t="s">
        <v>1570</v>
      </c>
      <c r="C196" s="142" t="s">
        <v>531</v>
      </c>
      <c r="D196" s="299" t="s">
        <v>843</v>
      </c>
    </row>
    <row r="197" spans="1:4" ht="15" thickBot="1" x14ac:dyDescent="0.3">
      <c r="A197" s="320">
        <v>192</v>
      </c>
      <c r="B197" s="243" t="s">
        <v>1608</v>
      </c>
      <c r="C197" s="243" t="s">
        <v>4</v>
      </c>
      <c r="D197" s="299" t="s">
        <v>844</v>
      </c>
    </row>
    <row r="198" spans="1:4" ht="93" thickBot="1" x14ac:dyDescent="0.3">
      <c r="A198" s="320">
        <v>193</v>
      </c>
      <c r="B198" s="205" t="s">
        <v>1514</v>
      </c>
      <c r="C198" s="205" t="s">
        <v>1135</v>
      </c>
      <c r="D198" s="299" t="s">
        <v>845</v>
      </c>
    </row>
    <row r="199" spans="1:4" ht="66" x14ac:dyDescent="0.25">
      <c r="A199" s="320">
        <v>194</v>
      </c>
      <c r="B199" s="145" t="s">
        <v>1571</v>
      </c>
      <c r="C199" s="145" t="s">
        <v>361</v>
      </c>
      <c r="D199" s="299" t="s">
        <v>846</v>
      </c>
    </row>
    <row r="200" spans="1:4" ht="39.6" x14ac:dyDescent="0.25">
      <c r="A200" s="320">
        <v>195</v>
      </c>
      <c r="B200" s="145" t="s">
        <v>1572</v>
      </c>
      <c r="C200" s="145" t="s">
        <v>456</v>
      </c>
      <c r="D200" s="299" t="s">
        <v>847</v>
      </c>
    </row>
    <row r="201" spans="1:4" ht="15" thickBot="1" x14ac:dyDescent="0.3">
      <c r="A201" s="320">
        <v>196</v>
      </c>
      <c r="B201" s="241" t="s">
        <v>1515</v>
      </c>
      <c r="C201" s="241" t="s">
        <v>49</v>
      </c>
      <c r="D201" s="299" t="s">
        <v>848</v>
      </c>
    </row>
    <row r="202" spans="1:4" ht="99" customHeight="1" thickBot="1" x14ac:dyDescent="0.3">
      <c r="A202" s="320">
        <v>197</v>
      </c>
      <c r="B202" s="205" t="s">
        <v>1516</v>
      </c>
      <c r="C202" s="205" t="s">
        <v>1105</v>
      </c>
      <c r="D202" s="299" t="s">
        <v>849</v>
      </c>
    </row>
    <row r="203" spans="1:4" ht="46.95" customHeight="1" x14ac:dyDescent="0.25">
      <c r="A203" s="320">
        <v>198</v>
      </c>
      <c r="B203" s="145" t="s">
        <v>1573</v>
      </c>
      <c r="C203" s="145" t="s">
        <v>376</v>
      </c>
      <c r="D203" s="299" t="s">
        <v>850</v>
      </c>
    </row>
    <row r="204" spans="1:4" ht="52.8" x14ac:dyDescent="0.25">
      <c r="A204" s="320">
        <v>199</v>
      </c>
      <c r="B204" s="145" t="s">
        <v>1574</v>
      </c>
      <c r="C204" s="145" t="s">
        <v>498</v>
      </c>
      <c r="D204" s="299" t="s">
        <v>851</v>
      </c>
    </row>
    <row r="205" spans="1:4" ht="14.4" x14ac:dyDescent="0.25">
      <c r="A205" s="320">
        <v>200</v>
      </c>
      <c r="B205" s="252" t="s">
        <v>1575</v>
      </c>
      <c r="C205" s="252" t="s">
        <v>50</v>
      </c>
      <c r="D205" s="299" t="s">
        <v>852</v>
      </c>
    </row>
    <row r="206" spans="1:4" ht="118.8" x14ac:dyDescent="0.25">
      <c r="A206" s="320">
        <v>201</v>
      </c>
      <c r="B206" s="145" t="s">
        <v>1517</v>
      </c>
      <c r="C206" s="145" t="s">
        <v>532</v>
      </c>
      <c r="D206" s="299" t="s">
        <v>853</v>
      </c>
    </row>
    <row r="207" spans="1:4" ht="39.6" x14ac:dyDescent="0.25">
      <c r="A207" s="320">
        <v>202</v>
      </c>
      <c r="B207" s="145" t="s">
        <v>1518</v>
      </c>
      <c r="C207" s="145" t="s">
        <v>380</v>
      </c>
      <c r="D207" s="299" t="s">
        <v>854</v>
      </c>
    </row>
    <row r="208" spans="1:4" ht="15" thickBot="1" x14ac:dyDescent="0.3">
      <c r="A208" s="320">
        <v>203</v>
      </c>
      <c r="B208" s="241" t="s">
        <v>1609</v>
      </c>
      <c r="C208" s="241" t="s">
        <v>51</v>
      </c>
      <c r="D208" s="299" t="s">
        <v>855</v>
      </c>
    </row>
    <row r="209" spans="1:16" ht="93" thickBot="1" x14ac:dyDescent="0.3">
      <c r="A209" s="320">
        <v>204</v>
      </c>
      <c r="B209" s="205" t="s">
        <v>1519</v>
      </c>
      <c r="C209" s="205" t="s">
        <v>1136</v>
      </c>
      <c r="D209" s="299" t="s">
        <v>856</v>
      </c>
    </row>
    <row r="210" spans="1:16" ht="121.8" customHeight="1" x14ac:dyDescent="0.25">
      <c r="A210" s="320">
        <v>205</v>
      </c>
      <c r="B210" s="145" t="s">
        <v>1520</v>
      </c>
      <c r="C210" s="145" t="s">
        <v>1107</v>
      </c>
      <c r="D210" s="299" t="s">
        <v>857</v>
      </c>
    </row>
    <row r="211" spans="1:16" ht="55.8" customHeight="1" x14ac:dyDescent="0.25">
      <c r="A211" s="320">
        <v>206</v>
      </c>
      <c r="B211" s="95" t="s">
        <v>1287</v>
      </c>
      <c r="C211" s="95" t="s">
        <v>1108</v>
      </c>
      <c r="D211" s="299"/>
    </row>
    <row r="212" spans="1:16" ht="14.4" x14ac:dyDescent="0.25">
      <c r="A212" s="320">
        <v>207</v>
      </c>
      <c r="B212" s="115" t="s">
        <v>1521</v>
      </c>
      <c r="C212" s="115" t="s">
        <v>330</v>
      </c>
      <c r="D212" s="299" t="s">
        <v>858</v>
      </c>
    </row>
    <row r="213" spans="1:16" ht="40.200000000000003" thickBot="1" x14ac:dyDescent="0.3">
      <c r="A213" s="320">
        <v>208</v>
      </c>
      <c r="B213" s="145" t="s">
        <v>1522</v>
      </c>
      <c r="C213" s="145" t="s">
        <v>381</v>
      </c>
      <c r="D213" s="299" t="s">
        <v>859</v>
      </c>
    </row>
    <row r="214" spans="1:16" ht="26.4" x14ac:dyDescent="0.25">
      <c r="A214" s="320">
        <v>209</v>
      </c>
      <c r="B214" s="206" t="s">
        <v>1523</v>
      </c>
      <c r="C214" s="206" t="s">
        <v>331</v>
      </c>
      <c r="D214" s="299" t="s">
        <v>860</v>
      </c>
    </row>
    <row r="215" spans="1:16" ht="39.6" x14ac:dyDescent="0.25">
      <c r="A215" s="320">
        <v>210</v>
      </c>
      <c r="B215" s="207" t="s">
        <v>1524</v>
      </c>
      <c r="C215" s="207" t="s">
        <v>457</v>
      </c>
      <c r="D215" s="299" t="s">
        <v>861</v>
      </c>
    </row>
    <row r="216" spans="1:16" ht="14.4" x14ac:dyDescent="0.25">
      <c r="A216" s="320">
        <v>211</v>
      </c>
      <c r="B216" s="207" t="s">
        <v>1525</v>
      </c>
      <c r="C216" s="207" t="s">
        <v>533</v>
      </c>
      <c r="D216" s="299" t="s">
        <v>862</v>
      </c>
    </row>
    <row r="217" spans="1:16" ht="39.6" x14ac:dyDescent="0.25">
      <c r="A217" s="320">
        <v>212</v>
      </c>
      <c r="B217" s="207" t="s">
        <v>1526</v>
      </c>
      <c r="C217" s="207" t="s">
        <v>329</v>
      </c>
      <c r="D217" s="299" t="s">
        <v>863</v>
      </c>
    </row>
    <row r="218" spans="1:16" ht="26.4" x14ac:dyDescent="0.25">
      <c r="A218" s="320">
        <v>213</v>
      </c>
      <c r="B218" s="207" t="s">
        <v>1527</v>
      </c>
      <c r="C218" s="207" t="s">
        <v>458</v>
      </c>
      <c r="D218" s="299" t="s">
        <v>864</v>
      </c>
    </row>
    <row r="219" spans="1:16" ht="30" customHeight="1" thickBot="1" x14ac:dyDescent="0.3">
      <c r="A219" s="320">
        <v>214</v>
      </c>
      <c r="B219" s="207" t="s">
        <v>1528</v>
      </c>
      <c r="C219" s="208" t="s">
        <v>534</v>
      </c>
      <c r="D219" s="299" t="s">
        <v>865</v>
      </c>
    </row>
    <row r="220" spans="1:16" ht="15" thickBot="1" x14ac:dyDescent="0.3">
      <c r="A220" s="320">
        <v>215</v>
      </c>
      <c r="B220" s="242" t="s">
        <v>1288</v>
      </c>
      <c r="C220" s="242" t="s">
        <v>55</v>
      </c>
      <c r="D220" s="299" t="s">
        <v>866</v>
      </c>
    </row>
    <row r="221" spans="1:16" ht="14.4" x14ac:dyDescent="0.25">
      <c r="A221" s="320">
        <v>216</v>
      </c>
      <c r="B221" s="244" t="s">
        <v>1289</v>
      </c>
      <c r="C221" s="244" t="s">
        <v>96</v>
      </c>
      <c r="D221" s="299" t="s">
        <v>867</v>
      </c>
    </row>
    <row r="222" spans="1:16" ht="14.4" x14ac:dyDescent="0.25">
      <c r="A222" s="320">
        <v>217</v>
      </c>
      <c r="B222" s="114" t="s">
        <v>1290</v>
      </c>
      <c r="C222" s="114" t="s">
        <v>299</v>
      </c>
      <c r="D222" s="299" t="s">
        <v>868</v>
      </c>
      <c r="G222" s="317" t="s">
        <v>1071</v>
      </c>
      <c r="J222" s="317" t="s">
        <v>1072</v>
      </c>
      <c r="M222" s="317" t="s">
        <v>1073</v>
      </c>
      <c r="P222" s="317" t="s">
        <v>1074</v>
      </c>
    </row>
    <row r="223" spans="1:16" ht="14.4" x14ac:dyDescent="0.25">
      <c r="A223" s="320">
        <v>218</v>
      </c>
      <c r="B223" s="234" t="s">
        <v>1529</v>
      </c>
      <c r="C223" s="234" t="s">
        <v>98</v>
      </c>
      <c r="D223" s="299" t="s">
        <v>869</v>
      </c>
    </row>
    <row r="224" spans="1:16" ht="14.4" x14ac:dyDescent="0.25">
      <c r="A224" s="320">
        <v>219</v>
      </c>
      <c r="B224" s="234" t="s">
        <v>1291</v>
      </c>
      <c r="C224" s="234" t="s">
        <v>99</v>
      </c>
      <c r="D224" s="299" t="s">
        <v>870</v>
      </c>
    </row>
    <row r="225" spans="1:4" ht="14.4" x14ac:dyDescent="0.25">
      <c r="A225" s="320">
        <v>220</v>
      </c>
      <c r="B225" s="234" t="s">
        <v>1292</v>
      </c>
      <c r="C225" s="234" t="s">
        <v>97</v>
      </c>
      <c r="D225" s="299" t="s">
        <v>871</v>
      </c>
    </row>
    <row r="226" spans="1:4" ht="15" thickBot="1" x14ac:dyDescent="0.3">
      <c r="A226" s="320">
        <v>221</v>
      </c>
      <c r="B226" s="235" t="s">
        <v>1293</v>
      </c>
      <c r="C226" s="235" t="s">
        <v>100</v>
      </c>
      <c r="D226" s="299" t="s">
        <v>872</v>
      </c>
    </row>
    <row r="227" spans="1:4" ht="14.4" x14ac:dyDescent="0.25">
      <c r="A227" s="320">
        <v>222</v>
      </c>
      <c r="B227" s="244" t="s">
        <v>1294</v>
      </c>
      <c r="C227" s="244" t="s">
        <v>398</v>
      </c>
      <c r="D227" s="299" t="s">
        <v>873</v>
      </c>
    </row>
    <row r="228" spans="1:4" ht="14.4" x14ac:dyDescent="0.25">
      <c r="A228" s="320">
        <v>223</v>
      </c>
      <c r="B228" s="95" t="s">
        <v>1295</v>
      </c>
      <c r="C228" s="95" t="s">
        <v>295</v>
      </c>
      <c r="D228" s="299" t="s">
        <v>874</v>
      </c>
    </row>
    <row r="229" spans="1:4" ht="14.4" x14ac:dyDescent="0.25">
      <c r="A229" s="320">
        <v>224</v>
      </c>
      <c r="B229" s="234" t="s">
        <v>1296</v>
      </c>
      <c r="C229" s="234" t="s">
        <v>66</v>
      </c>
      <c r="D229" s="299" t="s">
        <v>875</v>
      </c>
    </row>
    <row r="230" spans="1:4" ht="79.2" x14ac:dyDescent="0.25">
      <c r="A230" s="320">
        <v>225</v>
      </c>
      <c r="B230" s="145" t="s">
        <v>1576</v>
      </c>
      <c r="C230" s="145" t="s">
        <v>315</v>
      </c>
      <c r="D230" s="299" t="s">
        <v>876</v>
      </c>
    </row>
    <row r="231" spans="1:4" ht="15" thickBot="1" x14ac:dyDescent="0.3">
      <c r="A231" s="320">
        <v>226</v>
      </c>
      <c r="B231" s="235" t="s">
        <v>1297</v>
      </c>
      <c r="C231" s="235" t="s">
        <v>67</v>
      </c>
      <c r="D231" s="299" t="s">
        <v>877</v>
      </c>
    </row>
    <row r="232" spans="1:4" ht="27" thickBot="1" x14ac:dyDescent="0.3">
      <c r="A232" s="320">
        <v>227</v>
      </c>
      <c r="B232" s="95" t="s">
        <v>1577</v>
      </c>
      <c r="C232" s="95" t="s">
        <v>345</v>
      </c>
      <c r="D232" s="299" t="s">
        <v>878</v>
      </c>
    </row>
    <row r="233" spans="1:4" ht="14.4" x14ac:dyDescent="0.25">
      <c r="A233" s="320">
        <v>228</v>
      </c>
      <c r="B233" s="244" t="s">
        <v>1298</v>
      </c>
      <c r="C233" s="244" t="s">
        <v>64</v>
      </c>
      <c r="D233" s="299" t="s">
        <v>879</v>
      </c>
    </row>
    <row r="234" spans="1:4" ht="14.4" x14ac:dyDescent="0.25">
      <c r="A234" s="320">
        <v>229</v>
      </c>
      <c r="B234" s="95" t="s">
        <v>1299</v>
      </c>
      <c r="C234" s="95" t="s">
        <v>346</v>
      </c>
      <c r="D234" s="299" t="s">
        <v>880</v>
      </c>
    </row>
    <row r="235" spans="1:4" ht="14.4" x14ac:dyDescent="0.25">
      <c r="A235" s="320">
        <v>230</v>
      </c>
      <c r="B235" s="234" t="s">
        <v>1300</v>
      </c>
      <c r="C235" s="234" t="s">
        <v>70</v>
      </c>
      <c r="D235" s="299" t="s">
        <v>881</v>
      </c>
    </row>
    <row r="236" spans="1:4" ht="14.4" x14ac:dyDescent="0.25">
      <c r="A236" s="320">
        <v>231</v>
      </c>
      <c r="B236" s="95" t="s">
        <v>1301</v>
      </c>
      <c r="C236" s="95" t="s">
        <v>347</v>
      </c>
      <c r="D236" s="299" t="s">
        <v>882</v>
      </c>
    </row>
    <row r="237" spans="1:4" ht="14.4" x14ac:dyDescent="0.25">
      <c r="A237" s="320">
        <v>232</v>
      </c>
      <c r="B237" s="234" t="s">
        <v>1302</v>
      </c>
      <c r="C237" s="234" t="s">
        <v>69</v>
      </c>
      <c r="D237" s="299" t="s">
        <v>883</v>
      </c>
    </row>
    <row r="238" spans="1:4" ht="14.4" x14ac:dyDescent="0.25">
      <c r="A238" s="320">
        <v>233</v>
      </c>
      <c r="B238" s="234" t="s">
        <v>1303</v>
      </c>
      <c r="C238" s="234" t="s">
        <v>296</v>
      </c>
      <c r="D238" s="299" t="s">
        <v>884</v>
      </c>
    </row>
    <row r="239" spans="1:4" ht="26.4" x14ac:dyDescent="0.25">
      <c r="A239" s="320">
        <v>234</v>
      </c>
      <c r="B239" s="234" t="s">
        <v>1304</v>
      </c>
      <c r="C239" s="234" t="s">
        <v>354</v>
      </c>
      <c r="D239" s="299" t="s">
        <v>885</v>
      </c>
    </row>
    <row r="240" spans="1:4" ht="39.6" x14ac:dyDescent="0.25">
      <c r="A240" s="320">
        <v>235</v>
      </c>
      <c r="B240" s="141" t="s">
        <v>1530</v>
      </c>
      <c r="C240" s="141" t="s">
        <v>459</v>
      </c>
      <c r="D240" s="299" t="s">
        <v>886</v>
      </c>
    </row>
    <row r="241" spans="1:11" ht="15" thickBot="1" x14ac:dyDescent="0.3">
      <c r="A241" s="320">
        <v>236</v>
      </c>
      <c r="B241" s="235" t="s">
        <v>1531</v>
      </c>
      <c r="C241" s="235" t="s">
        <v>68</v>
      </c>
      <c r="D241" s="299" t="s">
        <v>887</v>
      </c>
    </row>
    <row r="242" spans="1:11" ht="26.4" x14ac:dyDescent="0.25">
      <c r="A242" s="320">
        <v>237</v>
      </c>
      <c r="B242" s="95" t="s">
        <v>1532</v>
      </c>
      <c r="C242" s="95" t="s">
        <v>348</v>
      </c>
      <c r="D242" s="299" t="s">
        <v>888</v>
      </c>
    </row>
    <row r="243" spans="1:11" s="325" customFormat="1" ht="14.4" x14ac:dyDescent="0.25">
      <c r="B243" s="319" t="s">
        <v>1305</v>
      </c>
      <c r="C243" s="319" t="s">
        <v>1115</v>
      </c>
      <c r="D243" s="225"/>
      <c r="E243" s="225"/>
      <c r="F243" s="225"/>
      <c r="G243" s="225"/>
      <c r="H243" s="225"/>
      <c r="I243" s="225"/>
      <c r="J243" s="225"/>
      <c r="K243" s="225"/>
    </row>
    <row r="244" spans="1:11" s="333" customFormat="1" ht="52.8" x14ac:dyDescent="0.25">
      <c r="A244" s="320">
        <v>237</v>
      </c>
      <c r="B244" s="122" t="s">
        <v>1533</v>
      </c>
      <c r="C244" s="122" t="s">
        <v>1143</v>
      </c>
      <c r="D244" s="258"/>
      <c r="E244" s="258"/>
      <c r="F244" s="258"/>
      <c r="G244" s="258"/>
      <c r="H244" s="258"/>
      <c r="I244" s="258"/>
      <c r="J244" s="258"/>
      <c r="K244" s="258"/>
    </row>
    <row r="245" spans="1:11" s="333" customFormat="1" ht="14.4" x14ac:dyDescent="0.25">
      <c r="A245" s="320">
        <v>238</v>
      </c>
      <c r="B245" s="122" t="s">
        <v>1203</v>
      </c>
      <c r="C245" s="122" t="s">
        <v>504</v>
      </c>
      <c r="D245" s="258"/>
      <c r="E245" s="258"/>
      <c r="F245" s="258"/>
      <c r="G245" s="258"/>
      <c r="H245" s="258"/>
      <c r="I245" s="258"/>
      <c r="J245" s="258"/>
      <c r="K245" s="258"/>
    </row>
    <row r="246" spans="1:11" s="333" customFormat="1" ht="14.4" x14ac:dyDescent="0.25">
      <c r="A246" s="320">
        <v>239</v>
      </c>
      <c r="B246" s="122" t="s">
        <v>1306</v>
      </c>
      <c r="C246" s="122" t="s">
        <v>1118</v>
      </c>
      <c r="D246" s="258"/>
      <c r="E246" s="258"/>
      <c r="F246" s="258"/>
      <c r="G246" s="258"/>
      <c r="H246" s="258"/>
      <c r="I246" s="258"/>
      <c r="J246" s="258"/>
      <c r="K246" s="258"/>
    </row>
    <row r="247" spans="1:11" s="333" customFormat="1" ht="15" thickBot="1" x14ac:dyDescent="0.3">
      <c r="A247" s="320">
        <v>240</v>
      </c>
      <c r="B247" s="122" t="s">
        <v>1534</v>
      </c>
      <c r="C247" s="122" t="s">
        <v>1120</v>
      </c>
      <c r="D247" s="258"/>
      <c r="E247" s="258"/>
      <c r="F247" s="258"/>
      <c r="G247" s="258"/>
      <c r="H247" s="258"/>
      <c r="I247" s="258"/>
      <c r="J247" s="258"/>
      <c r="K247" s="258"/>
    </row>
    <row r="248" spans="1:11" s="333" customFormat="1" ht="14.4" x14ac:dyDescent="0.25">
      <c r="A248" s="320">
        <v>241</v>
      </c>
      <c r="B248" s="334" t="s">
        <v>1307</v>
      </c>
      <c r="C248" s="334" t="s">
        <v>1119</v>
      </c>
      <c r="D248" s="258"/>
      <c r="E248" s="258"/>
      <c r="F248" s="258"/>
      <c r="G248" s="258"/>
      <c r="H248" s="258"/>
      <c r="I248" s="258"/>
      <c r="J248" s="258"/>
      <c r="K248" s="258"/>
    </row>
    <row r="249" spans="1:11" s="333" customFormat="1" ht="26.4" x14ac:dyDescent="0.25">
      <c r="A249" s="320">
        <v>242</v>
      </c>
      <c r="B249" s="73" t="s">
        <v>1308</v>
      </c>
      <c r="C249" s="73" t="s">
        <v>1133</v>
      </c>
      <c r="D249" s="258"/>
      <c r="E249" s="258"/>
      <c r="F249" s="258"/>
      <c r="G249" s="258"/>
      <c r="H249" s="258"/>
      <c r="I249" s="258"/>
      <c r="J249" s="258"/>
      <c r="K249" s="258"/>
    </row>
    <row r="250" spans="1:11" s="333" customFormat="1" ht="27" thickBot="1" x14ac:dyDescent="0.3">
      <c r="A250" s="320">
        <v>243</v>
      </c>
      <c r="B250" s="73" t="s">
        <v>1309</v>
      </c>
      <c r="C250" s="73" t="s">
        <v>1132</v>
      </c>
      <c r="D250" s="258"/>
      <c r="E250" s="258"/>
      <c r="F250" s="258"/>
      <c r="G250" s="258"/>
      <c r="H250" s="258"/>
      <c r="I250" s="258"/>
      <c r="J250" s="258"/>
      <c r="K250" s="258"/>
    </row>
    <row r="251" spans="1:11" ht="27.6" customHeight="1" x14ac:dyDescent="0.25">
      <c r="A251" s="320">
        <v>244</v>
      </c>
      <c r="B251" s="238" t="s">
        <v>1535</v>
      </c>
      <c r="C251" s="238" t="s">
        <v>1144</v>
      </c>
      <c r="D251" s="299" t="s">
        <v>788</v>
      </c>
    </row>
    <row r="252" spans="1:11" s="333" customFormat="1" ht="79.8" thickBot="1" x14ac:dyDescent="0.3">
      <c r="A252" s="320">
        <v>245</v>
      </c>
      <c r="B252" s="95" t="s">
        <v>1537</v>
      </c>
      <c r="C252" s="95" t="s">
        <v>1134</v>
      </c>
      <c r="D252" s="258"/>
      <c r="E252" s="258"/>
      <c r="F252" s="258"/>
      <c r="G252" s="258"/>
      <c r="H252" s="258"/>
      <c r="I252" s="258"/>
      <c r="J252" s="258"/>
      <c r="K252" s="258"/>
    </row>
    <row r="253" spans="1:11" ht="93" thickBot="1" x14ac:dyDescent="0.3">
      <c r="A253" s="320">
        <v>246</v>
      </c>
      <c r="B253" s="205" t="s">
        <v>1514</v>
      </c>
      <c r="C253" s="205" t="s">
        <v>1138</v>
      </c>
      <c r="D253" s="299" t="s">
        <v>1139</v>
      </c>
    </row>
    <row r="254" spans="1:11" ht="99" customHeight="1" thickBot="1" x14ac:dyDescent="0.3">
      <c r="A254" s="320">
        <v>247</v>
      </c>
      <c r="B254" s="205" t="s">
        <v>1538</v>
      </c>
      <c r="C254" s="205" t="s">
        <v>1137</v>
      </c>
      <c r="D254" s="299" t="s">
        <v>1140</v>
      </c>
    </row>
    <row r="255" spans="1:11" ht="99" customHeight="1" thickBot="1" x14ac:dyDescent="0.3">
      <c r="A255" s="320">
        <v>248</v>
      </c>
      <c r="B255" s="205" t="s">
        <v>1539</v>
      </c>
      <c r="C255" s="205" t="s">
        <v>1142</v>
      </c>
      <c r="D255" s="299" t="s">
        <v>1141</v>
      </c>
    </row>
    <row r="256" spans="1:11" s="226" customFormat="1" ht="14.4" x14ac:dyDescent="0.25">
      <c r="B256" s="319" t="s">
        <v>1310</v>
      </c>
      <c r="C256" s="319" t="s">
        <v>535</v>
      </c>
      <c r="D256" s="225"/>
    </row>
    <row r="257" spans="1:4" ht="26.4" x14ac:dyDescent="0.25">
      <c r="A257" s="320">
        <v>249</v>
      </c>
      <c r="B257" s="114" t="s">
        <v>1540</v>
      </c>
      <c r="C257" s="114" t="s">
        <v>319</v>
      </c>
      <c r="D257" s="316" t="s">
        <v>415</v>
      </c>
    </row>
    <row r="258" spans="1:4" ht="26.4" x14ac:dyDescent="0.25">
      <c r="A258" s="320">
        <v>250</v>
      </c>
      <c r="B258" s="122" t="s">
        <v>1541</v>
      </c>
      <c r="C258" s="122" t="s">
        <v>5</v>
      </c>
      <c r="D258" s="316" t="s">
        <v>416</v>
      </c>
    </row>
    <row r="259" spans="1:4" ht="26.4" x14ac:dyDescent="0.25">
      <c r="A259" s="320">
        <v>251</v>
      </c>
      <c r="B259" s="122" t="s">
        <v>1311</v>
      </c>
      <c r="C259" s="122" t="s">
        <v>6</v>
      </c>
      <c r="D259" s="316" t="s">
        <v>417</v>
      </c>
    </row>
    <row r="260" spans="1:4" ht="14.4" x14ac:dyDescent="0.25">
      <c r="A260" s="320">
        <v>252</v>
      </c>
      <c r="B260" s="122" t="s">
        <v>1312</v>
      </c>
      <c r="C260" s="122" t="s">
        <v>56</v>
      </c>
      <c r="D260" s="316" t="s">
        <v>418</v>
      </c>
    </row>
    <row r="261" spans="1:4" ht="14.4" x14ac:dyDescent="0.25">
      <c r="A261" s="320">
        <v>253</v>
      </c>
      <c r="B261" s="114" t="s">
        <v>1542</v>
      </c>
      <c r="C261" s="114" t="s">
        <v>137</v>
      </c>
      <c r="D261" s="316" t="s">
        <v>419</v>
      </c>
    </row>
    <row r="262" spans="1:4" ht="52.8" x14ac:dyDescent="0.25">
      <c r="A262" s="320">
        <v>254</v>
      </c>
      <c r="B262" s="95" t="s">
        <v>1543</v>
      </c>
      <c r="C262" s="95" t="s">
        <v>138</v>
      </c>
      <c r="D262" s="316" t="s">
        <v>420</v>
      </c>
    </row>
    <row r="263" spans="1:4" ht="79.2" x14ac:dyDescent="0.25">
      <c r="A263" s="320">
        <v>255</v>
      </c>
      <c r="B263" s="95" t="s">
        <v>1544</v>
      </c>
      <c r="C263" s="95" t="s">
        <v>349</v>
      </c>
      <c r="D263" s="316" t="s">
        <v>421</v>
      </c>
    </row>
    <row r="264" spans="1:4" ht="26.4" x14ac:dyDescent="0.25">
      <c r="A264" s="320">
        <v>256</v>
      </c>
      <c r="B264" s="122" t="s">
        <v>1545</v>
      </c>
      <c r="C264" s="122" t="s">
        <v>460</v>
      </c>
      <c r="D264" s="316" t="s">
        <v>422</v>
      </c>
    </row>
    <row r="265" spans="1:4" ht="39.6" x14ac:dyDescent="0.25">
      <c r="A265" s="320">
        <v>257</v>
      </c>
      <c r="B265" s="145" t="s">
        <v>1546</v>
      </c>
      <c r="C265" s="145" t="s">
        <v>317</v>
      </c>
      <c r="D265" s="316" t="s">
        <v>423</v>
      </c>
    </row>
    <row r="266" spans="1:4" ht="52.8" x14ac:dyDescent="0.25">
      <c r="A266" s="320">
        <v>258</v>
      </c>
      <c r="B266" s="142" t="s">
        <v>1547</v>
      </c>
      <c r="C266" s="142" t="s">
        <v>461</v>
      </c>
      <c r="D266" s="316" t="s">
        <v>424</v>
      </c>
    </row>
    <row r="267" spans="1:4" ht="14.4" x14ac:dyDescent="0.25">
      <c r="A267" s="320">
        <v>259</v>
      </c>
      <c r="B267" s="122" t="s">
        <v>1548</v>
      </c>
      <c r="C267" s="122" t="s">
        <v>462</v>
      </c>
      <c r="D267" s="316" t="s">
        <v>425</v>
      </c>
    </row>
    <row r="268" spans="1:4" ht="26.4" x14ac:dyDescent="0.25">
      <c r="A268" s="320">
        <v>260</v>
      </c>
      <c r="B268" s="116" t="s">
        <v>1549</v>
      </c>
      <c r="C268" s="116" t="s">
        <v>320</v>
      </c>
      <c r="D268" s="316" t="s">
        <v>426</v>
      </c>
    </row>
    <row r="269" spans="1:4" ht="39.6" x14ac:dyDescent="0.25">
      <c r="A269" s="320">
        <v>261</v>
      </c>
      <c r="B269" s="145" t="s">
        <v>1550</v>
      </c>
      <c r="C269" s="145" t="s">
        <v>316</v>
      </c>
      <c r="D269" s="316" t="s">
        <v>427</v>
      </c>
    </row>
    <row r="270" spans="1:4" ht="52.8" x14ac:dyDescent="0.25">
      <c r="A270" s="320">
        <v>262</v>
      </c>
      <c r="B270" s="145" t="s">
        <v>1313</v>
      </c>
      <c r="C270" s="145" t="s">
        <v>463</v>
      </c>
      <c r="D270" s="316" t="s">
        <v>428</v>
      </c>
    </row>
    <row r="271" spans="1:4" ht="14.4" x14ac:dyDescent="0.25">
      <c r="A271" s="320">
        <v>263</v>
      </c>
      <c r="B271" s="143" t="s">
        <v>1314</v>
      </c>
      <c r="C271" s="143" t="s">
        <v>72</v>
      </c>
      <c r="D271" s="299" t="s">
        <v>889</v>
      </c>
    </row>
    <row r="272" spans="1:4" ht="66" x14ac:dyDescent="0.25">
      <c r="A272" s="320">
        <v>264</v>
      </c>
      <c r="B272" s="95" t="s">
        <v>1551</v>
      </c>
      <c r="C272" s="202" t="s">
        <v>318</v>
      </c>
      <c r="D272" s="299" t="s">
        <v>890</v>
      </c>
    </row>
    <row r="273" spans="1:4" ht="39.6" x14ac:dyDescent="0.25">
      <c r="A273" s="320">
        <v>265</v>
      </c>
      <c r="B273" s="122" t="s">
        <v>1552</v>
      </c>
      <c r="C273" s="122" t="s">
        <v>464</v>
      </c>
      <c r="D273" s="299" t="s">
        <v>891</v>
      </c>
    </row>
    <row r="274" spans="1:4" ht="52.8" x14ac:dyDescent="0.25">
      <c r="A274" s="320">
        <v>266</v>
      </c>
      <c r="B274" s="141" t="s">
        <v>1553</v>
      </c>
      <c r="C274" s="141" t="s">
        <v>465</v>
      </c>
      <c r="D274" s="299" t="s">
        <v>892</v>
      </c>
    </row>
    <row r="275" spans="1:4" ht="15" thickBot="1" x14ac:dyDescent="0.3">
      <c r="A275" s="320">
        <v>267</v>
      </c>
      <c r="B275" s="143" t="s">
        <v>1554</v>
      </c>
      <c r="C275" s="143" t="s">
        <v>90</v>
      </c>
      <c r="D275" s="299" t="s">
        <v>893</v>
      </c>
    </row>
    <row r="276" spans="1:4" ht="26.4" x14ac:dyDescent="0.25">
      <c r="A276" s="320">
        <v>268</v>
      </c>
      <c r="B276" s="223" t="s">
        <v>1555</v>
      </c>
      <c r="C276" s="223" t="s">
        <v>536</v>
      </c>
      <c r="D276" s="299" t="s">
        <v>894</v>
      </c>
    </row>
    <row r="277" spans="1:4" ht="14.4" x14ac:dyDescent="0.25">
      <c r="A277" s="320">
        <v>269</v>
      </c>
      <c r="B277" s="224" t="s">
        <v>1556</v>
      </c>
      <c r="C277" s="224" t="s">
        <v>466</v>
      </c>
      <c r="D277" s="299" t="s">
        <v>895</v>
      </c>
    </row>
    <row r="278" spans="1:4" ht="26.4" x14ac:dyDescent="0.25">
      <c r="A278" s="320">
        <v>270</v>
      </c>
      <c r="B278" s="107" t="s">
        <v>1315</v>
      </c>
      <c r="C278" s="107" t="s">
        <v>467</v>
      </c>
      <c r="D278" s="299" t="s">
        <v>896</v>
      </c>
    </row>
    <row r="279" spans="1:4" ht="14.4" x14ac:dyDescent="0.25">
      <c r="A279" s="320">
        <v>271</v>
      </c>
      <c r="B279" s="108" t="s">
        <v>1316</v>
      </c>
      <c r="C279" s="108" t="s">
        <v>468</v>
      </c>
      <c r="D279" s="299" t="s">
        <v>897</v>
      </c>
    </row>
    <row r="280" spans="1:4" ht="26.4" x14ac:dyDescent="0.25">
      <c r="A280" s="320">
        <v>272</v>
      </c>
      <c r="B280" s="136" t="s">
        <v>1317</v>
      </c>
      <c r="C280" s="136" t="s">
        <v>1109</v>
      </c>
      <c r="D280" s="299" t="s">
        <v>898</v>
      </c>
    </row>
    <row r="281" spans="1:4" ht="14.4" x14ac:dyDescent="0.25">
      <c r="A281" s="320">
        <v>273</v>
      </c>
      <c r="B281" s="95" t="s">
        <v>1318</v>
      </c>
      <c r="C281" s="95" t="s">
        <v>350</v>
      </c>
      <c r="D281" s="299" t="s">
        <v>899</v>
      </c>
    </row>
    <row r="282" spans="1:4" s="226" customFormat="1" ht="14.4" x14ac:dyDescent="0.25">
      <c r="B282" s="254" t="s">
        <v>1319</v>
      </c>
      <c r="C282" s="254" t="s">
        <v>537</v>
      </c>
      <c r="D282" s="225"/>
    </row>
    <row r="283" spans="1:4" ht="14.4" x14ac:dyDescent="0.25">
      <c r="A283" s="320">
        <v>274</v>
      </c>
      <c r="B283" s="122" t="s">
        <v>1320</v>
      </c>
      <c r="C283" s="122" t="s">
        <v>10</v>
      </c>
      <c r="D283" s="299" t="s">
        <v>900</v>
      </c>
    </row>
    <row r="284" spans="1:4" ht="27" thickBot="1" x14ac:dyDescent="0.3">
      <c r="A284" s="320">
        <v>275</v>
      </c>
      <c r="B284" s="122" t="s">
        <v>1557</v>
      </c>
      <c r="C284" s="122" t="s">
        <v>134</v>
      </c>
      <c r="D284" s="299" t="s">
        <v>901</v>
      </c>
    </row>
    <row r="285" spans="1:4" ht="15" thickBot="1" x14ac:dyDescent="0.3">
      <c r="A285" s="320">
        <v>276</v>
      </c>
      <c r="B285" s="240" t="s">
        <v>1321</v>
      </c>
      <c r="C285" s="240" t="s">
        <v>47</v>
      </c>
      <c r="D285" s="299" t="s">
        <v>902</v>
      </c>
    </row>
    <row r="286" spans="1:4" ht="74.400000000000006" customHeight="1" x14ac:dyDescent="0.25">
      <c r="A286" s="320">
        <v>277</v>
      </c>
      <c r="B286" s="117" t="s">
        <v>1558</v>
      </c>
      <c r="C286" s="117" t="s">
        <v>538</v>
      </c>
      <c r="D286" s="299" t="s">
        <v>903</v>
      </c>
    </row>
    <row r="287" spans="1:4" ht="14.4" x14ac:dyDescent="0.25">
      <c r="A287" s="320">
        <v>278</v>
      </c>
      <c r="B287" s="246" t="s">
        <v>1559</v>
      </c>
      <c r="C287" s="246" t="s">
        <v>48</v>
      </c>
      <c r="D287" s="299" t="s">
        <v>904</v>
      </c>
    </row>
    <row r="288" spans="1:4" ht="96.6" customHeight="1" x14ac:dyDescent="0.25">
      <c r="A288" s="320">
        <v>279</v>
      </c>
      <c r="B288" s="93" t="s">
        <v>1322</v>
      </c>
      <c r="C288" s="93" t="s">
        <v>539</v>
      </c>
      <c r="D288" s="299" t="s">
        <v>905</v>
      </c>
    </row>
    <row r="289" spans="1:4" ht="14.4" x14ac:dyDescent="0.25">
      <c r="A289" s="320">
        <v>280</v>
      </c>
      <c r="B289" s="93" t="s">
        <v>1323</v>
      </c>
      <c r="C289" s="93" t="s">
        <v>394</v>
      </c>
      <c r="D289" s="299" t="s">
        <v>906</v>
      </c>
    </row>
    <row r="290" spans="1:4" ht="26.4" x14ac:dyDescent="0.25">
      <c r="A290" s="320">
        <v>281</v>
      </c>
      <c r="B290" s="118" t="s">
        <v>1560</v>
      </c>
      <c r="C290" s="118" t="s">
        <v>540</v>
      </c>
      <c r="D290" s="299" t="s">
        <v>907</v>
      </c>
    </row>
    <row r="291" spans="1:4" ht="52.95" customHeight="1" x14ac:dyDescent="0.25">
      <c r="A291" s="320">
        <v>282</v>
      </c>
      <c r="B291" s="118" t="s">
        <v>1324</v>
      </c>
      <c r="C291" s="118" t="s">
        <v>541</v>
      </c>
      <c r="D291" s="299" t="s">
        <v>908</v>
      </c>
    </row>
    <row r="292" spans="1:4" ht="96" customHeight="1" x14ac:dyDescent="0.25">
      <c r="A292" s="320">
        <v>283</v>
      </c>
      <c r="B292" s="93" t="s">
        <v>1561</v>
      </c>
      <c r="C292" s="93" t="s">
        <v>542</v>
      </c>
      <c r="D292" s="299" t="s">
        <v>909</v>
      </c>
    </row>
    <row r="293" spans="1:4" ht="52.8" x14ac:dyDescent="0.25">
      <c r="A293" s="320">
        <v>284</v>
      </c>
      <c r="B293" s="93" t="s">
        <v>1562</v>
      </c>
      <c r="C293" s="93" t="s">
        <v>543</v>
      </c>
      <c r="D293" s="299" t="s">
        <v>910</v>
      </c>
    </row>
    <row r="294" spans="1:4" ht="39.6" x14ac:dyDescent="0.25">
      <c r="A294" s="320">
        <v>285</v>
      </c>
      <c r="B294" s="93" t="s">
        <v>1325</v>
      </c>
      <c r="C294" s="93" t="s">
        <v>469</v>
      </c>
      <c r="D294" s="299" t="s">
        <v>911</v>
      </c>
    </row>
    <row r="295" spans="1:4" ht="39.6" x14ac:dyDescent="0.25">
      <c r="A295" s="320">
        <v>286</v>
      </c>
      <c r="B295" s="93" t="s">
        <v>1563</v>
      </c>
      <c r="C295" s="93" t="s">
        <v>470</v>
      </c>
      <c r="D295" s="299" t="s">
        <v>912</v>
      </c>
    </row>
    <row r="296" spans="1:4" ht="28.95" customHeight="1" x14ac:dyDescent="0.25">
      <c r="A296" s="320">
        <v>287</v>
      </c>
      <c r="B296" s="93" t="s">
        <v>1326</v>
      </c>
      <c r="C296" s="93" t="s">
        <v>400</v>
      </c>
      <c r="D296" s="299" t="s">
        <v>913</v>
      </c>
    </row>
    <row r="297" spans="1:4" ht="39.6" x14ac:dyDescent="0.25">
      <c r="A297" s="320">
        <v>288</v>
      </c>
      <c r="B297" s="93" t="s">
        <v>1327</v>
      </c>
      <c r="C297" s="93" t="s">
        <v>471</v>
      </c>
      <c r="D297" s="299" t="s">
        <v>914</v>
      </c>
    </row>
    <row r="298" spans="1:4" ht="14.4" x14ac:dyDescent="0.25">
      <c r="A298" s="320">
        <v>289</v>
      </c>
      <c r="B298" s="246" t="s">
        <v>1328</v>
      </c>
      <c r="C298" s="246" t="s">
        <v>11</v>
      </c>
      <c r="D298" s="299" t="s">
        <v>915</v>
      </c>
    </row>
    <row r="299" spans="1:4" ht="139.80000000000001" customHeight="1" x14ac:dyDescent="0.25">
      <c r="A299" s="320">
        <v>290</v>
      </c>
      <c r="B299" s="93" t="s">
        <v>1578</v>
      </c>
      <c r="C299" s="93" t="s">
        <v>544</v>
      </c>
      <c r="D299" s="299" t="s">
        <v>916</v>
      </c>
    </row>
    <row r="300" spans="1:4" ht="14.4" x14ac:dyDescent="0.25">
      <c r="A300" s="320">
        <v>291</v>
      </c>
      <c r="B300" s="246" t="s">
        <v>1329</v>
      </c>
      <c r="C300" s="246" t="s">
        <v>60</v>
      </c>
      <c r="D300" s="299" t="s">
        <v>917</v>
      </c>
    </row>
    <row r="301" spans="1:4" ht="26.4" x14ac:dyDescent="0.25">
      <c r="A301" s="320">
        <v>292</v>
      </c>
      <c r="B301" s="93" t="s">
        <v>1579</v>
      </c>
      <c r="C301" s="93" t="s">
        <v>545</v>
      </c>
      <c r="D301" s="299" t="s">
        <v>918</v>
      </c>
    </row>
    <row r="302" spans="1:4" ht="26.4" x14ac:dyDescent="0.25">
      <c r="A302" s="320">
        <v>293</v>
      </c>
      <c r="B302" s="93" t="s">
        <v>1330</v>
      </c>
      <c r="C302" s="93" t="s">
        <v>472</v>
      </c>
      <c r="D302" s="299" t="s">
        <v>919</v>
      </c>
    </row>
    <row r="303" spans="1:4" ht="14.4" x14ac:dyDescent="0.25">
      <c r="A303" s="320">
        <v>294</v>
      </c>
      <c r="B303" s="119" t="s">
        <v>1331</v>
      </c>
      <c r="C303" s="119" t="s">
        <v>382</v>
      </c>
      <c r="D303" s="299" t="s">
        <v>920</v>
      </c>
    </row>
    <row r="304" spans="1:4" ht="52.8" x14ac:dyDescent="0.25">
      <c r="A304" s="320">
        <v>295</v>
      </c>
      <c r="B304" s="93" t="s">
        <v>1332</v>
      </c>
      <c r="C304" s="93" t="s">
        <v>473</v>
      </c>
      <c r="D304" s="299" t="s">
        <v>921</v>
      </c>
    </row>
    <row r="305" spans="1:7" ht="39.6" x14ac:dyDescent="0.25">
      <c r="A305" s="320">
        <v>296</v>
      </c>
      <c r="B305" s="93" t="s">
        <v>1333</v>
      </c>
      <c r="C305" s="93" t="s">
        <v>546</v>
      </c>
      <c r="D305" s="299" t="s">
        <v>922</v>
      </c>
    </row>
    <row r="306" spans="1:7" ht="39.6" x14ac:dyDescent="0.25">
      <c r="A306" s="320">
        <v>297</v>
      </c>
      <c r="B306" s="93" t="s">
        <v>1334</v>
      </c>
      <c r="C306" s="93" t="s">
        <v>547</v>
      </c>
      <c r="D306" s="299" t="s">
        <v>923</v>
      </c>
    </row>
    <row r="307" spans="1:7" ht="39.6" x14ac:dyDescent="0.25">
      <c r="A307" s="320">
        <v>298</v>
      </c>
      <c r="B307" s="93" t="s">
        <v>1335</v>
      </c>
      <c r="C307" s="93" t="s">
        <v>549</v>
      </c>
      <c r="D307" s="299" t="s">
        <v>924</v>
      </c>
    </row>
    <row r="308" spans="1:7" ht="39.6" x14ac:dyDescent="0.25">
      <c r="A308" s="320">
        <v>299</v>
      </c>
      <c r="B308" s="93" t="s">
        <v>1336</v>
      </c>
      <c r="C308" s="93" t="s">
        <v>550</v>
      </c>
      <c r="D308" s="299" t="s">
        <v>925</v>
      </c>
    </row>
    <row r="309" spans="1:7" ht="52.8" x14ac:dyDescent="0.25">
      <c r="A309" s="320">
        <v>300</v>
      </c>
      <c r="B309" s="93" t="s">
        <v>1337</v>
      </c>
      <c r="C309" s="93" t="s">
        <v>548</v>
      </c>
      <c r="D309" s="299" t="s">
        <v>926</v>
      </c>
    </row>
    <row r="310" spans="1:7" ht="14.4" x14ac:dyDescent="0.25">
      <c r="A310" s="320">
        <v>301</v>
      </c>
      <c r="B310" s="246" t="s">
        <v>1338</v>
      </c>
      <c r="C310" s="246" t="s">
        <v>324</v>
      </c>
      <c r="D310" s="299" t="s">
        <v>927</v>
      </c>
    </row>
    <row r="311" spans="1:7" ht="52.8" x14ac:dyDescent="0.25">
      <c r="A311" s="320">
        <v>302</v>
      </c>
      <c r="B311" s="119" t="s">
        <v>1580</v>
      </c>
      <c r="C311" s="119" t="s">
        <v>351</v>
      </c>
      <c r="D311" s="299" t="s">
        <v>928</v>
      </c>
    </row>
    <row r="312" spans="1:7" ht="53.4" thickBot="1" x14ac:dyDescent="0.3">
      <c r="A312" s="320">
        <v>303</v>
      </c>
      <c r="B312" s="120" t="s">
        <v>1581</v>
      </c>
      <c r="C312" s="120" t="s">
        <v>322</v>
      </c>
      <c r="D312" s="299" t="s">
        <v>929</v>
      </c>
    </row>
    <row r="313" spans="1:7" ht="19.05" customHeight="1" thickBot="1" x14ac:dyDescent="0.3">
      <c r="A313" s="320">
        <v>304</v>
      </c>
      <c r="B313" s="247" t="s">
        <v>1339</v>
      </c>
      <c r="C313" s="247" t="s">
        <v>362</v>
      </c>
      <c r="D313" s="299" t="s">
        <v>930</v>
      </c>
    </row>
    <row r="314" spans="1:7" ht="14.4" x14ac:dyDescent="0.25">
      <c r="A314" s="320">
        <v>305</v>
      </c>
      <c r="B314" s="248" t="s">
        <v>1340</v>
      </c>
      <c r="C314" s="248" t="s">
        <v>401</v>
      </c>
      <c r="D314" s="299" t="s">
        <v>931</v>
      </c>
    </row>
    <row r="315" spans="1:7" ht="66.599999999999994" thickBot="1" x14ac:dyDescent="0.3">
      <c r="A315" s="320">
        <v>306</v>
      </c>
      <c r="B315" s="119" t="s">
        <v>1582</v>
      </c>
      <c r="C315" s="119" t="s">
        <v>363</v>
      </c>
      <c r="D315" s="299" t="s">
        <v>932</v>
      </c>
    </row>
    <row r="316" spans="1:7" ht="39.6" x14ac:dyDescent="0.25">
      <c r="A316" s="320">
        <v>307</v>
      </c>
      <c r="B316" s="209" t="s">
        <v>1583</v>
      </c>
      <c r="C316" s="209" t="s">
        <v>404</v>
      </c>
      <c r="D316" s="299" t="s">
        <v>933</v>
      </c>
      <c r="G316" s="287" t="s">
        <v>1070</v>
      </c>
    </row>
    <row r="317" spans="1:7" ht="26.4" x14ac:dyDescent="0.25">
      <c r="A317" s="320">
        <v>308</v>
      </c>
      <c r="B317" s="215" t="s">
        <v>1584</v>
      </c>
      <c r="C317" s="215" t="s">
        <v>389</v>
      </c>
      <c r="D317" s="299" t="s">
        <v>934</v>
      </c>
    </row>
    <row r="318" spans="1:7" ht="26.4" x14ac:dyDescent="0.25">
      <c r="A318" s="320">
        <v>309</v>
      </c>
      <c r="B318" s="121" t="s">
        <v>1585</v>
      </c>
      <c r="C318" s="121" t="s">
        <v>390</v>
      </c>
      <c r="D318" s="299" t="s">
        <v>935</v>
      </c>
    </row>
    <row r="319" spans="1:7" ht="26.4" x14ac:dyDescent="0.25">
      <c r="A319" s="320">
        <v>310</v>
      </c>
      <c r="B319" s="121" t="s">
        <v>1586</v>
      </c>
      <c r="C319" s="121" t="s">
        <v>391</v>
      </c>
      <c r="D319" s="299" t="s">
        <v>936</v>
      </c>
    </row>
    <row r="320" spans="1:7" ht="26.4" x14ac:dyDescent="0.25">
      <c r="A320" s="320">
        <v>311</v>
      </c>
      <c r="B320" s="121" t="s">
        <v>1587</v>
      </c>
      <c r="C320" s="121" t="s">
        <v>392</v>
      </c>
      <c r="D320" s="299" t="s">
        <v>937</v>
      </c>
    </row>
    <row r="321" spans="1:7" ht="27" thickBot="1" x14ac:dyDescent="0.3">
      <c r="A321" s="320">
        <v>312</v>
      </c>
      <c r="B321" s="121" t="s">
        <v>1588</v>
      </c>
      <c r="C321" s="121" t="s">
        <v>393</v>
      </c>
      <c r="D321" s="299" t="s">
        <v>938</v>
      </c>
    </row>
    <row r="322" spans="1:7" ht="26.4" x14ac:dyDescent="0.25">
      <c r="A322" s="320">
        <v>313</v>
      </c>
      <c r="B322" s="248" t="s">
        <v>1589</v>
      </c>
      <c r="C322" s="248" t="s">
        <v>102</v>
      </c>
      <c r="D322" s="299" t="s">
        <v>939</v>
      </c>
    </row>
    <row r="323" spans="1:7" ht="79.8" thickBot="1" x14ac:dyDescent="0.3">
      <c r="A323" s="320">
        <v>314</v>
      </c>
      <c r="B323" s="145" t="s">
        <v>1590</v>
      </c>
      <c r="C323" s="145" t="s">
        <v>73</v>
      </c>
      <c r="D323" s="299" t="s">
        <v>940</v>
      </c>
      <c r="G323" s="70"/>
    </row>
    <row r="324" spans="1:7" ht="39.6" x14ac:dyDescent="0.25">
      <c r="A324" s="320">
        <v>315</v>
      </c>
      <c r="B324" s="209" t="s">
        <v>1591</v>
      </c>
      <c r="C324" s="209" t="s">
        <v>325</v>
      </c>
      <c r="D324" s="299" t="s">
        <v>941</v>
      </c>
    </row>
    <row r="325" spans="1:7" ht="40.200000000000003" thickBot="1" x14ac:dyDescent="0.3">
      <c r="A325" s="320">
        <v>316</v>
      </c>
      <c r="B325" s="210" t="s">
        <v>1341</v>
      </c>
      <c r="C325" s="210" t="s">
        <v>326</v>
      </c>
      <c r="D325" s="299" t="s">
        <v>942</v>
      </c>
    </row>
    <row r="326" spans="1:7" ht="26.4" x14ac:dyDescent="0.25">
      <c r="A326" s="320">
        <v>317</v>
      </c>
      <c r="B326" s="248" t="s">
        <v>1592</v>
      </c>
      <c r="C326" s="248" t="s">
        <v>402</v>
      </c>
      <c r="D326" s="299" t="s">
        <v>943</v>
      </c>
    </row>
    <row r="327" spans="1:7" ht="27" thickBot="1" x14ac:dyDescent="0.3">
      <c r="A327" s="320">
        <v>318</v>
      </c>
      <c r="B327" s="95" t="s">
        <v>1593</v>
      </c>
      <c r="C327" s="95" t="s">
        <v>379</v>
      </c>
      <c r="D327" s="299" t="s">
        <v>944</v>
      </c>
    </row>
    <row r="328" spans="1:7" ht="34.200000000000003" customHeight="1" thickBot="1" x14ac:dyDescent="0.3">
      <c r="A328" s="320">
        <v>319</v>
      </c>
      <c r="B328" s="211" t="s">
        <v>1594</v>
      </c>
      <c r="C328" s="211" t="s">
        <v>429</v>
      </c>
      <c r="D328" s="299" t="s">
        <v>945</v>
      </c>
    </row>
    <row r="329" spans="1:7" ht="14.4" x14ac:dyDescent="0.25">
      <c r="A329" s="320">
        <v>320</v>
      </c>
      <c r="B329" s="249" t="s">
        <v>1342</v>
      </c>
      <c r="C329" s="249" t="s">
        <v>9</v>
      </c>
      <c r="D329" s="299" t="s">
        <v>946</v>
      </c>
    </row>
    <row r="330" spans="1:7" ht="96.6" customHeight="1" thickBot="1" x14ac:dyDescent="0.3">
      <c r="A330" s="320">
        <v>321</v>
      </c>
      <c r="B330" s="95" t="s">
        <v>1595</v>
      </c>
      <c r="C330" s="95" t="s">
        <v>0</v>
      </c>
      <c r="D330" s="299" t="s">
        <v>947</v>
      </c>
    </row>
    <row r="331" spans="1:7" ht="26.4" x14ac:dyDescent="0.25">
      <c r="A331" s="320">
        <v>322</v>
      </c>
      <c r="B331" s="209" t="s">
        <v>1596</v>
      </c>
      <c r="C331" s="209" t="s">
        <v>387</v>
      </c>
      <c r="D331" s="299" t="s">
        <v>948</v>
      </c>
    </row>
    <row r="332" spans="1:7" ht="26.4" x14ac:dyDescent="0.25">
      <c r="A332" s="320">
        <v>323</v>
      </c>
      <c r="B332" s="121" t="s">
        <v>1597</v>
      </c>
      <c r="C332" s="121" t="s">
        <v>388</v>
      </c>
      <c r="D332" s="299" t="s">
        <v>949</v>
      </c>
    </row>
    <row r="333" spans="1:7" ht="26.4" x14ac:dyDescent="0.25">
      <c r="A333" s="320">
        <v>324</v>
      </c>
      <c r="B333" s="121" t="s">
        <v>1598</v>
      </c>
      <c r="C333" s="121" t="s">
        <v>475</v>
      </c>
      <c r="D333" s="299" t="s">
        <v>950</v>
      </c>
    </row>
    <row r="334" spans="1:7" ht="26.4" x14ac:dyDescent="0.25">
      <c r="A334" s="320">
        <v>325</v>
      </c>
      <c r="B334" s="121" t="s">
        <v>1599</v>
      </c>
      <c r="C334" s="121" t="s">
        <v>556</v>
      </c>
      <c r="D334" s="299" t="s">
        <v>951</v>
      </c>
    </row>
    <row r="335" spans="1:7" ht="55.95" customHeight="1" thickBot="1" x14ac:dyDescent="0.3">
      <c r="A335" s="320">
        <v>326</v>
      </c>
      <c r="B335" s="212" t="s">
        <v>1600</v>
      </c>
      <c r="C335" s="212" t="s">
        <v>557</v>
      </c>
      <c r="D335" s="299" t="s">
        <v>952</v>
      </c>
    </row>
    <row r="336" spans="1:7" s="325" customFormat="1" ht="14.4" x14ac:dyDescent="0.25">
      <c r="B336" s="319" t="s">
        <v>1343</v>
      </c>
      <c r="C336" s="319" t="s">
        <v>563</v>
      </c>
      <c r="D336" s="225"/>
    </row>
    <row r="337" spans="1:4" ht="26.4" x14ac:dyDescent="0.25">
      <c r="A337" s="320">
        <v>328</v>
      </c>
      <c r="B337" s="122" t="s">
        <v>1601</v>
      </c>
      <c r="C337" s="122" t="s">
        <v>323</v>
      </c>
      <c r="D337" s="316" t="s">
        <v>430</v>
      </c>
    </row>
    <row r="338" spans="1:4" ht="14.4" x14ac:dyDescent="0.25">
      <c r="A338" s="320">
        <v>328</v>
      </c>
      <c r="B338" s="143" t="s">
        <v>1344</v>
      </c>
      <c r="C338" s="143" t="s">
        <v>558</v>
      </c>
      <c r="D338" s="299" t="s">
        <v>954</v>
      </c>
    </row>
    <row r="339" spans="1:4" ht="39.6" x14ac:dyDescent="0.25">
      <c r="A339" s="320">
        <v>328</v>
      </c>
      <c r="B339" s="143" t="s">
        <v>1345</v>
      </c>
      <c r="C339" s="143" t="s">
        <v>559</v>
      </c>
      <c r="D339" s="299" t="s">
        <v>955</v>
      </c>
    </row>
    <row r="340" spans="1:4" ht="92.4" x14ac:dyDescent="0.25">
      <c r="A340" s="320">
        <v>328</v>
      </c>
      <c r="B340" s="142" t="s">
        <v>1346</v>
      </c>
      <c r="C340" s="142" t="s">
        <v>1159</v>
      </c>
      <c r="D340" s="299" t="s">
        <v>956</v>
      </c>
    </row>
    <row r="341" spans="1:4" ht="39.6" x14ac:dyDescent="0.25">
      <c r="A341" s="320">
        <v>328</v>
      </c>
      <c r="B341" s="146" t="s">
        <v>1347</v>
      </c>
      <c r="C341" s="146" t="s">
        <v>560</v>
      </c>
      <c r="D341" s="299" t="s">
        <v>957</v>
      </c>
    </row>
    <row r="342" spans="1:4" s="325" customFormat="1" ht="14.4" x14ac:dyDescent="0.25">
      <c r="B342" s="319" t="s">
        <v>1348</v>
      </c>
      <c r="C342" s="319" t="s">
        <v>953</v>
      </c>
      <c r="D342" s="225"/>
    </row>
    <row r="343" spans="1:4" ht="14.4" x14ac:dyDescent="0.25">
      <c r="A343" s="320">
        <v>329</v>
      </c>
      <c r="B343" s="122" t="s">
        <v>1349</v>
      </c>
      <c r="C343" s="122" t="s">
        <v>1146</v>
      </c>
      <c r="D343" s="299" t="s">
        <v>958</v>
      </c>
    </row>
    <row r="344" spans="1:4" ht="14.4" x14ac:dyDescent="0.25">
      <c r="A344" s="320">
        <v>330</v>
      </c>
      <c r="B344" s="122" t="s">
        <v>1350</v>
      </c>
      <c r="C344" s="122" t="s">
        <v>1147</v>
      </c>
      <c r="D344" s="299"/>
    </row>
    <row r="345" spans="1:4" ht="14.4" x14ac:dyDescent="0.25">
      <c r="A345" s="320">
        <v>331</v>
      </c>
      <c r="B345" s="122" t="s">
        <v>1351</v>
      </c>
      <c r="C345" s="122" t="s">
        <v>298</v>
      </c>
      <c r="D345" s="299" t="s">
        <v>959</v>
      </c>
    </row>
    <row r="346" spans="1:4" s="325" customFormat="1" ht="14.4" x14ac:dyDescent="0.25">
      <c r="B346" s="319" t="s">
        <v>1352</v>
      </c>
      <c r="C346" s="319" t="s">
        <v>564</v>
      </c>
      <c r="D346" s="225"/>
    </row>
    <row r="347" spans="1:4" ht="14.4" x14ac:dyDescent="0.25">
      <c r="A347" s="320">
        <v>332</v>
      </c>
      <c r="B347" s="290" t="s">
        <v>1353</v>
      </c>
      <c r="C347" s="290" t="s">
        <v>104</v>
      </c>
      <c r="D347" s="299" t="s">
        <v>960</v>
      </c>
    </row>
    <row r="348" spans="1:4" ht="14.4" x14ac:dyDescent="0.25">
      <c r="A348" s="320">
        <v>333</v>
      </c>
      <c r="B348" s="290" t="s">
        <v>1354</v>
      </c>
      <c r="C348" s="290" t="s">
        <v>105</v>
      </c>
      <c r="D348" s="299" t="s">
        <v>961</v>
      </c>
    </row>
    <row r="349" spans="1:4" ht="14.4" x14ac:dyDescent="0.25">
      <c r="A349" s="320">
        <v>334</v>
      </c>
      <c r="B349" s="290" t="s">
        <v>1355</v>
      </c>
      <c r="C349" s="290" t="s">
        <v>106</v>
      </c>
      <c r="D349" s="299" t="s">
        <v>962</v>
      </c>
    </row>
    <row r="350" spans="1:4" ht="14.4" x14ac:dyDescent="0.25">
      <c r="A350" s="320">
        <v>335</v>
      </c>
      <c r="B350" s="290" t="s">
        <v>1356</v>
      </c>
      <c r="C350" s="290" t="s">
        <v>107</v>
      </c>
      <c r="D350" s="299" t="s">
        <v>963</v>
      </c>
    </row>
    <row r="351" spans="1:4" ht="14.4" x14ac:dyDescent="0.25">
      <c r="A351" s="320">
        <v>336</v>
      </c>
      <c r="B351" s="290" t="s">
        <v>1357</v>
      </c>
      <c r="C351" s="290" t="s">
        <v>108</v>
      </c>
      <c r="D351" s="299" t="s">
        <v>964</v>
      </c>
    </row>
    <row r="352" spans="1:4" ht="14.4" x14ac:dyDescent="0.25">
      <c r="A352" s="320">
        <v>337</v>
      </c>
      <c r="B352" s="290" t="s">
        <v>1358</v>
      </c>
      <c r="C352" s="290" t="s">
        <v>109</v>
      </c>
      <c r="D352" s="299" t="s">
        <v>965</v>
      </c>
    </row>
    <row r="353" spans="1:4" ht="14.4" x14ac:dyDescent="0.25">
      <c r="A353" s="320">
        <v>338</v>
      </c>
      <c r="B353" s="290" t="s">
        <v>1359</v>
      </c>
      <c r="C353" s="290" t="s">
        <v>110</v>
      </c>
      <c r="D353" s="299" t="s">
        <v>966</v>
      </c>
    </row>
    <row r="354" spans="1:4" ht="14.4" x14ac:dyDescent="0.25">
      <c r="A354" s="320">
        <v>339</v>
      </c>
      <c r="B354" s="290" t="s">
        <v>1360</v>
      </c>
      <c r="C354" s="290" t="s">
        <v>111</v>
      </c>
      <c r="D354" s="299" t="s">
        <v>967</v>
      </c>
    </row>
    <row r="355" spans="1:4" ht="14.4" x14ac:dyDescent="0.25">
      <c r="A355" s="320">
        <v>340</v>
      </c>
      <c r="B355" s="290" t="s">
        <v>1361</v>
      </c>
      <c r="C355" s="290" t="s">
        <v>112</v>
      </c>
      <c r="D355" s="299" t="s">
        <v>968</v>
      </c>
    </row>
    <row r="356" spans="1:4" ht="14.4" x14ac:dyDescent="0.25">
      <c r="A356" s="320">
        <v>341</v>
      </c>
      <c r="B356" s="290" t="s">
        <v>1362</v>
      </c>
      <c r="C356" s="290" t="s">
        <v>113</v>
      </c>
      <c r="D356" s="299" t="s">
        <v>969</v>
      </c>
    </row>
    <row r="357" spans="1:4" ht="14.4" x14ac:dyDescent="0.25">
      <c r="A357" s="320">
        <v>342</v>
      </c>
      <c r="B357" s="290" t="s">
        <v>1363</v>
      </c>
      <c r="C357" s="290" t="s">
        <v>114</v>
      </c>
      <c r="D357" s="299" t="s">
        <v>970</v>
      </c>
    </row>
    <row r="358" spans="1:4" ht="14.4" x14ac:dyDescent="0.25">
      <c r="A358" s="320">
        <v>343</v>
      </c>
      <c r="B358" s="290" t="s">
        <v>1364</v>
      </c>
      <c r="C358" s="290" t="s">
        <v>115</v>
      </c>
      <c r="D358" s="299" t="s">
        <v>971</v>
      </c>
    </row>
    <row r="359" spans="1:4" ht="14.4" x14ac:dyDescent="0.25">
      <c r="A359" s="320">
        <v>344</v>
      </c>
      <c r="B359" s="290" t="s">
        <v>1365</v>
      </c>
      <c r="C359" s="290" t="s">
        <v>116</v>
      </c>
      <c r="D359" s="299" t="s">
        <v>972</v>
      </c>
    </row>
    <row r="360" spans="1:4" ht="14.4" x14ac:dyDescent="0.25">
      <c r="A360" s="320">
        <v>345</v>
      </c>
      <c r="B360" s="290" t="s">
        <v>1366</v>
      </c>
      <c r="C360" s="290" t="s">
        <v>117</v>
      </c>
      <c r="D360" s="299" t="s">
        <v>973</v>
      </c>
    </row>
    <row r="361" spans="1:4" ht="14.4" x14ac:dyDescent="0.25">
      <c r="A361" s="320">
        <v>346</v>
      </c>
      <c r="B361" s="290" t="s">
        <v>1367</v>
      </c>
      <c r="C361" s="290" t="s">
        <v>118</v>
      </c>
      <c r="D361" s="299" t="s">
        <v>974</v>
      </c>
    </row>
    <row r="362" spans="1:4" ht="14.4" x14ac:dyDescent="0.25">
      <c r="A362" s="320">
        <v>347</v>
      </c>
      <c r="B362" s="290" t="s">
        <v>1368</v>
      </c>
      <c r="C362" s="290" t="s">
        <v>119</v>
      </c>
      <c r="D362" s="299" t="s">
        <v>975</v>
      </c>
    </row>
    <row r="363" spans="1:4" ht="14.4" x14ac:dyDescent="0.25">
      <c r="A363" s="320">
        <v>348</v>
      </c>
      <c r="B363" s="290" t="s">
        <v>1369</v>
      </c>
      <c r="C363" s="290" t="s">
        <v>120</v>
      </c>
      <c r="D363" s="299" t="s">
        <v>976</v>
      </c>
    </row>
    <row r="364" spans="1:4" ht="14.4" x14ac:dyDescent="0.25">
      <c r="A364" s="320">
        <v>349</v>
      </c>
      <c r="B364" s="290" t="s">
        <v>1370</v>
      </c>
      <c r="C364" s="290" t="s">
        <v>121</v>
      </c>
      <c r="D364" s="299" t="s">
        <v>977</v>
      </c>
    </row>
    <row r="365" spans="1:4" ht="14.4" x14ac:dyDescent="0.25">
      <c r="A365" s="320">
        <v>350</v>
      </c>
      <c r="B365" s="290" t="s">
        <v>1371</v>
      </c>
      <c r="C365" s="290" t="s">
        <v>122</v>
      </c>
      <c r="D365" s="299" t="s">
        <v>978</v>
      </c>
    </row>
    <row r="366" spans="1:4" ht="14.4" x14ac:dyDescent="0.25">
      <c r="A366" s="320">
        <v>351</v>
      </c>
      <c r="B366" s="290" t="s">
        <v>1372</v>
      </c>
      <c r="C366" s="290" t="s">
        <v>123</v>
      </c>
      <c r="D366" s="299" t="s">
        <v>979</v>
      </c>
    </row>
    <row r="367" spans="1:4" ht="14.4" x14ac:dyDescent="0.25">
      <c r="A367" s="320">
        <v>352</v>
      </c>
      <c r="B367" s="290" t="s">
        <v>1373</v>
      </c>
      <c r="C367" s="290" t="s">
        <v>124</v>
      </c>
      <c r="D367" s="299" t="s">
        <v>980</v>
      </c>
    </row>
    <row r="368" spans="1:4" ht="14.4" x14ac:dyDescent="0.25">
      <c r="A368" s="320">
        <v>353</v>
      </c>
      <c r="B368" s="290" t="s">
        <v>1374</v>
      </c>
      <c r="C368" s="290" t="s">
        <v>125</v>
      </c>
      <c r="D368" s="299" t="s">
        <v>981</v>
      </c>
    </row>
    <row r="369" spans="1:4" ht="14.4" x14ac:dyDescent="0.25">
      <c r="A369" s="320">
        <v>354</v>
      </c>
      <c r="B369" s="290" t="s">
        <v>1375</v>
      </c>
      <c r="C369" s="290" t="s">
        <v>126</v>
      </c>
      <c r="D369" s="299" t="s">
        <v>982</v>
      </c>
    </row>
    <row r="370" spans="1:4" ht="14.4" x14ac:dyDescent="0.25">
      <c r="A370" s="320">
        <v>355</v>
      </c>
      <c r="B370" s="290" t="s">
        <v>1376</v>
      </c>
      <c r="C370" s="290" t="s">
        <v>127</v>
      </c>
      <c r="D370" s="299" t="s">
        <v>983</v>
      </c>
    </row>
    <row r="371" spans="1:4" ht="14.4" x14ac:dyDescent="0.25">
      <c r="A371" s="320">
        <v>356</v>
      </c>
      <c r="B371" s="290" t="s">
        <v>1377</v>
      </c>
      <c r="C371" s="290" t="s">
        <v>128</v>
      </c>
      <c r="D371" s="299" t="s">
        <v>984</v>
      </c>
    </row>
    <row r="372" spans="1:4" ht="14.4" x14ac:dyDescent="0.25">
      <c r="A372" s="320">
        <v>357</v>
      </c>
      <c r="B372" s="290" t="s">
        <v>1378</v>
      </c>
      <c r="C372" s="290" t="s">
        <v>129</v>
      </c>
      <c r="D372" s="299" t="s">
        <v>985</v>
      </c>
    </row>
    <row r="373" spans="1:4" ht="14.4" x14ac:dyDescent="0.25">
      <c r="A373" s="320">
        <v>358</v>
      </c>
      <c r="B373" s="290" t="s">
        <v>1379</v>
      </c>
      <c r="C373" s="290" t="s">
        <v>130</v>
      </c>
      <c r="D373" s="299" t="s">
        <v>986</v>
      </c>
    </row>
    <row r="374" spans="1:4" ht="14.4" x14ac:dyDescent="0.25">
      <c r="A374" s="320">
        <v>359</v>
      </c>
      <c r="B374" s="290" t="s">
        <v>1380</v>
      </c>
      <c r="C374" s="290" t="s">
        <v>131</v>
      </c>
      <c r="D374" s="299" t="s">
        <v>987</v>
      </c>
    </row>
    <row r="375" spans="1:4" ht="14.4" x14ac:dyDescent="0.25">
      <c r="A375" s="320">
        <v>360</v>
      </c>
      <c r="B375" s="290" t="s">
        <v>1381</v>
      </c>
      <c r="C375" s="290" t="s">
        <v>582</v>
      </c>
      <c r="D375" s="299" t="s">
        <v>1050</v>
      </c>
    </row>
    <row r="376" spans="1:4" ht="14.4" x14ac:dyDescent="0.25">
      <c r="A376" s="320">
        <v>361</v>
      </c>
      <c r="B376" s="41" t="s">
        <v>1382</v>
      </c>
      <c r="C376" s="41" t="s">
        <v>1150</v>
      </c>
      <c r="D376" s="299"/>
    </row>
    <row r="377" spans="1:4" ht="14.4" x14ac:dyDescent="0.25">
      <c r="A377" s="320">
        <v>362</v>
      </c>
      <c r="B377" s="41" t="s">
        <v>1383</v>
      </c>
      <c r="C377" s="41" t="s">
        <v>1151</v>
      </c>
      <c r="D377" s="299"/>
    </row>
    <row r="378" spans="1:4" ht="14.4" x14ac:dyDescent="0.25">
      <c r="A378" s="320">
        <v>363</v>
      </c>
      <c r="B378" s="291" t="s">
        <v>1384</v>
      </c>
      <c r="C378" s="291" t="s">
        <v>1152</v>
      </c>
      <c r="D378" s="299" t="s">
        <v>1051</v>
      </c>
    </row>
    <row r="379" spans="1:4" ht="14.4" x14ac:dyDescent="0.25">
      <c r="A379" s="320">
        <v>364</v>
      </c>
      <c r="B379" s="290" t="s">
        <v>1385</v>
      </c>
      <c r="C379" s="290" t="s">
        <v>583</v>
      </c>
      <c r="D379" s="299" t="s">
        <v>988</v>
      </c>
    </row>
    <row r="380" spans="1:4" ht="14.4" x14ac:dyDescent="0.25">
      <c r="A380" s="320">
        <v>365</v>
      </c>
      <c r="B380" s="290" t="s">
        <v>1386</v>
      </c>
      <c r="C380" s="290" t="s">
        <v>584</v>
      </c>
      <c r="D380" s="299" t="s">
        <v>989</v>
      </c>
    </row>
    <row r="381" spans="1:4" ht="14.4" x14ac:dyDescent="0.25">
      <c r="A381" s="320">
        <v>366</v>
      </c>
      <c r="B381" s="290" t="s">
        <v>1387</v>
      </c>
      <c r="C381" s="290" t="s">
        <v>585</v>
      </c>
      <c r="D381" s="299" t="s">
        <v>990</v>
      </c>
    </row>
    <row r="382" spans="1:4" ht="14.4" x14ac:dyDescent="0.25">
      <c r="A382" s="320">
        <v>367</v>
      </c>
      <c r="B382" s="290" t="s">
        <v>1388</v>
      </c>
      <c r="C382" s="290" t="s">
        <v>586</v>
      </c>
      <c r="D382" s="299" t="s">
        <v>991</v>
      </c>
    </row>
    <row r="383" spans="1:4" ht="14.4" x14ac:dyDescent="0.25">
      <c r="A383" s="320">
        <v>368</v>
      </c>
      <c r="B383" s="290" t="s">
        <v>1389</v>
      </c>
      <c r="C383" s="290" t="s">
        <v>587</v>
      </c>
      <c r="D383" s="299" t="s">
        <v>992</v>
      </c>
    </row>
    <row r="384" spans="1:4" ht="14.4" x14ac:dyDescent="0.25">
      <c r="A384" s="320">
        <v>369</v>
      </c>
      <c r="B384" s="290" t="s">
        <v>1390</v>
      </c>
      <c r="C384" s="290" t="s">
        <v>588</v>
      </c>
      <c r="D384" s="299" t="s">
        <v>993</v>
      </c>
    </row>
    <row r="385" spans="1:4" ht="14.4" x14ac:dyDescent="0.25">
      <c r="A385" s="320">
        <v>370</v>
      </c>
      <c r="B385" s="290" t="s">
        <v>1391</v>
      </c>
      <c r="C385" s="290" t="s">
        <v>589</v>
      </c>
      <c r="D385" s="299" t="s">
        <v>994</v>
      </c>
    </row>
    <row r="386" spans="1:4" ht="14.4" x14ac:dyDescent="0.25">
      <c r="A386" s="320">
        <v>371</v>
      </c>
      <c r="B386" s="290" t="s">
        <v>1392</v>
      </c>
      <c r="C386" s="290" t="s">
        <v>590</v>
      </c>
      <c r="D386" s="299" t="s">
        <v>995</v>
      </c>
    </row>
    <row r="387" spans="1:4" ht="14.4" x14ac:dyDescent="0.25">
      <c r="A387" s="320">
        <v>372</v>
      </c>
      <c r="B387" s="290" t="s">
        <v>1393</v>
      </c>
      <c r="C387" s="290" t="s">
        <v>591</v>
      </c>
      <c r="D387" s="299" t="s">
        <v>996</v>
      </c>
    </row>
    <row r="388" spans="1:4" ht="14.4" x14ac:dyDescent="0.25">
      <c r="A388" s="320">
        <v>373</v>
      </c>
      <c r="B388" s="290" t="s">
        <v>1394</v>
      </c>
      <c r="C388" s="290" t="s">
        <v>592</v>
      </c>
      <c r="D388" s="299" t="s">
        <v>997</v>
      </c>
    </row>
    <row r="389" spans="1:4" ht="14.4" x14ac:dyDescent="0.25">
      <c r="A389" s="320">
        <v>374</v>
      </c>
      <c r="B389" s="290" t="s">
        <v>1395</v>
      </c>
      <c r="C389" s="290" t="s">
        <v>593</v>
      </c>
      <c r="D389" s="299" t="s">
        <v>998</v>
      </c>
    </row>
    <row r="390" spans="1:4" ht="14.4" x14ac:dyDescent="0.25">
      <c r="A390" s="320">
        <v>375</v>
      </c>
      <c r="B390" s="290" t="s">
        <v>1396</v>
      </c>
      <c r="C390" s="290" t="s">
        <v>594</v>
      </c>
      <c r="D390" s="299" t="s">
        <v>999</v>
      </c>
    </row>
    <row r="391" spans="1:4" ht="14.4" x14ac:dyDescent="0.25">
      <c r="A391" s="320">
        <v>376</v>
      </c>
      <c r="B391" s="290" t="s">
        <v>1397</v>
      </c>
      <c r="C391" s="290" t="s">
        <v>595</v>
      </c>
      <c r="D391" s="299" t="s">
        <v>1000</v>
      </c>
    </row>
    <row r="392" spans="1:4" ht="14.4" x14ac:dyDescent="0.25">
      <c r="A392" s="320">
        <v>377</v>
      </c>
      <c r="B392" s="290" t="s">
        <v>1398</v>
      </c>
      <c r="C392" s="290" t="s">
        <v>596</v>
      </c>
      <c r="D392" s="299" t="s">
        <v>1001</v>
      </c>
    </row>
    <row r="393" spans="1:4" ht="14.4" x14ac:dyDescent="0.25">
      <c r="A393" s="320">
        <v>378</v>
      </c>
      <c r="B393" s="290" t="s">
        <v>1399</v>
      </c>
      <c r="C393" s="290" t="s">
        <v>597</v>
      </c>
      <c r="D393" s="299" t="s">
        <v>1002</v>
      </c>
    </row>
    <row r="394" spans="1:4" ht="14.4" x14ac:dyDescent="0.25">
      <c r="A394" s="320">
        <v>379</v>
      </c>
      <c r="B394" s="290" t="s">
        <v>1400</v>
      </c>
      <c r="C394" s="290" t="s">
        <v>598</v>
      </c>
      <c r="D394" s="299" t="s">
        <v>1003</v>
      </c>
    </row>
    <row r="395" spans="1:4" ht="14.4" x14ac:dyDescent="0.25">
      <c r="A395" s="320">
        <v>380</v>
      </c>
      <c r="B395" s="290" t="s">
        <v>1401</v>
      </c>
      <c r="C395" s="290" t="s">
        <v>599</v>
      </c>
      <c r="D395" s="299" t="s">
        <v>1004</v>
      </c>
    </row>
    <row r="396" spans="1:4" ht="14.4" x14ac:dyDescent="0.25">
      <c r="A396" s="320">
        <v>381</v>
      </c>
      <c r="B396" s="290" t="s">
        <v>1402</v>
      </c>
      <c r="C396" s="290" t="s">
        <v>600</v>
      </c>
      <c r="D396" s="299" t="s">
        <v>1005</v>
      </c>
    </row>
    <row r="397" spans="1:4" ht="14.4" x14ac:dyDescent="0.25">
      <c r="A397" s="320">
        <v>382</v>
      </c>
      <c r="B397" s="290" t="s">
        <v>1403</v>
      </c>
      <c r="C397" s="290" t="s">
        <v>601</v>
      </c>
      <c r="D397" s="299" t="s">
        <v>1006</v>
      </c>
    </row>
    <row r="398" spans="1:4" ht="14.4" x14ac:dyDescent="0.25">
      <c r="A398" s="320">
        <v>383</v>
      </c>
      <c r="B398" s="290" t="s">
        <v>1404</v>
      </c>
      <c r="C398" s="290" t="s">
        <v>602</v>
      </c>
      <c r="D398" s="299" t="s">
        <v>1007</v>
      </c>
    </row>
    <row r="399" spans="1:4" ht="14.4" x14ac:dyDescent="0.25">
      <c r="A399" s="320">
        <v>384</v>
      </c>
      <c r="B399" s="290" t="s">
        <v>1405</v>
      </c>
      <c r="C399" s="290" t="s">
        <v>603</v>
      </c>
      <c r="D399" s="299" t="s">
        <v>1008</v>
      </c>
    </row>
    <row r="400" spans="1:4" ht="14.4" x14ac:dyDescent="0.25">
      <c r="A400" s="320">
        <v>385</v>
      </c>
      <c r="B400" s="290" t="s">
        <v>1406</v>
      </c>
      <c r="C400" s="290" t="s">
        <v>604</v>
      </c>
      <c r="D400" s="299" t="s">
        <v>1009</v>
      </c>
    </row>
    <row r="401" spans="1:4" ht="14.4" x14ac:dyDescent="0.25">
      <c r="A401" s="320">
        <v>386</v>
      </c>
      <c r="B401" s="290" t="s">
        <v>1407</v>
      </c>
      <c r="C401" s="290" t="s">
        <v>605</v>
      </c>
      <c r="D401" s="299" t="s">
        <v>1010</v>
      </c>
    </row>
    <row r="402" spans="1:4" ht="14.4" x14ac:dyDescent="0.25">
      <c r="A402" s="320">
        <v>387</v>
      </c>
      <c r="B402" s="290" t="s">
        <v>1408</v>
      </c>
      <c r="C402" s="290" t="s">
        <v>606</v>
      </c>
      <c r="D402" s="299" t="s">
        <v>1011</v>
      </c>
    </row>
    <row r="403" spans="1:4" ht="14.4" x14ac:dyDescent="0.25">
      <c r="A403" s="320">
        <v>388</v>
      </c>
      <c r="B403" s="290" t="s">
        <v>1409</v>
      </c>
      <c r="C403" s="290" t="s">
        <v>607</v>
      </c>
      <c r="D403" s="299" t="s">
        <v>1012</v>
      </c>
    </row>
    <row r="404" spans="1:4" ht="14.4" x14ac:dyDescent="0.25">
      <c r="A404" s="320">
        <v>389</v>
      </c>
      <c r="B404" s="290" t="s">
        <v>1410</v>
      </c>
      <c r="C404" s="290" t="s">
        <v>608</v>
      </c>
      <c r="D404" s="299" t="s">
        <v>1013</v>
      </c>
    </row>
    <row r="405" spans="1:4" ht="14.4" x14ac:dyDescent="0.25">
      <c r="A405" s="320">
        <v>390</v>
      </c>
      <c r="B405" s="290" t="s">
        <v>1411</v>
      </c>
      <c r="C405" s="290" t="s">
        <v>609</v>
      </c>
      <c r="D405" s="299" t="s">
        <v>1014</v>
      </c>
    </row>
    <row r="406" spans="1:4" ht="14.4" x14ac:dyDescent="0.25">
      <c r="A406" s="320">
        <v>391</v>
      </c>
      <c r="B406" s="290" t="s">
        <v>1412</v>
      </c>
      <c r="C406" s="290" t="s">
        <v>610</v>
      </c>
      <c r="D406" s="299" t="s">
        <v>1015</v>
      </c>
    </row>
    <row r="407" spans="1:4" ht="14.4" x14ac:dyDescent="0.25">
      <c r="A407" s="320">
        <v>392</v>
      </c>
      <c r="B407" s="290" t="s">
        <v>1413</v>
      </c>
      <c r="C407" s="290" t="s">
        <v>611</v>
      </c>
      <c r="D407" s="299" t="s">
        <v>1016</v>
      </c>
    </row>
    <row r="408" spans="1:4" ht="14.4" x14ac:dyDescent="0.25">
      <c r="A408" s="320">
        <v>393</v>
      </c>
      <c r="B408" s="290" t="s">
        <v>1414</v>
      </c>
      <c r="C408" s="290" t="s">
        <v>612</v>
      </c>
      <c r="D408" s="299" t="s">
        <v>1017</v>
      </c>
    </row>
    <row r="409" spans="1:4" ht="14.4" x14ac:dyDescent="0.25">
      <c r="A409" s="320">
        <v>394</v>
      </c>
      <c r="B409" s="290" t="s">
        <v>1415</v>
      </c>
      <c r="C409" s="290" t="s">
        <v>613</v>
      </c>
      <c r="D409" s="299" t="s">
        <v>1018</v>
      </c>
    </row>
    <row r="410" spans="1:4" ht="14.4" x14ac:dyDescent="0.25">
      <c r="A410" s="320">
        <v>395</v>
      </c>
      <c r="B410" s="290" t="s">
        <v>1416</v>
      </c>
      <c r="C410" s="290" t="s">
        <v>614</v>
      </c>
      <c r="D410" s="299" t="s">
        <v>1019</v>
      </c>
    </row>
    <row r="411" spans="1:4" ht="14.4" x14ac:dyDescent="0.25">
      <c r="A411" s="320">
        <v>396</v>
      </c>
      <c r="B411" s="290" t="s">
        <v>1417</v>
      </c>
      <c r="C411" s="290" t="s">
        <v>615</v>
      </c>
      <c r="D411" s="299" t="s">
        <v>1020</v>
      </c>
    </row>
    <row r="412" spans="1:4" ht="14.4" x14ac:dyDescent="0.25">
      <c r="A412" s="320">
        <v>397</v>
      </c>
      <c r="B412" s="290" t="s">
        <v>1418</v>
      </c>
      <c r="C412" s="290" t="s">
        <v>616</v>
      </c>
      <c r="D412" s="299" t="s">
        <v>1021</v>
      </c>
    </row>
    <row r="413" spans="1:4" ht="14.4" x14ac:dyDescent="0.25">
      <c r="A413" s="320">
        <v>398</v>
      </c>
      <c r="B413" s="290" t="s">
        <v>1419</v>
      </c>
      <c r="C413" s="290" t="s">
        <v>617</v>
      </c>
      <c r="D413" s="299" t="s">
        <v>1022</v>
      </c>
    </row>
    <row r="414" spans="1:4" ht="14.4" x14ac:dyDescent="0.25">
      <c r="A414" s="320">
        <v>399</v>
      </c>
      <c r="B414" s="290" t="s">
        <v>1420</v>
      </c>
      <c r="C414" s="290" t="s">
        <v>618</v>
      </c>
      <c r="D414" s="299" t="s">
        <v>1023</v>
      </c>
    </row>
    <row r="415" spans="1:4" ht="14.4" x14ac:dyDescent="0.25">
      <c r="A415" s="320">
        <v>400</v>
      </c>
      <c r="B415" s="290" t="s">
        <v>1421</v>
      </c>
      <c r="C415" s="290" t="s">
        <v>619</v>
      </c>
      <c r="D415" s="299" t="s">
        <v>1024</v>
      </c>
    </row>
    <row r="416" spans="1:4" ht="14.4" x14ac:dyDescent="0.25">
      <c r="A416" s="320">
        <v>401</v>
      </c>
      <c r="B416" s="290" t="s">
        <v>1422</v>
      </c>
      <c r="C416" s="290" t="s">
        <v>620</v>
      </c>
      <c r="D416" s="299" t="s">
        <v>1025</v>
      </c>
    </row>
    <row r="417" spans="1:4" ht="14.4" x14ac:dyDescent="0.25">
      <c r="A417" s="320">
        <v>402</v>
      </c>
      <c r="B417" s="290" t="s">
        <v>1423</v>
      </c>
      <c r="C417" s="290" t="s">
        <v>621</v>
      </c>
      <c r="D417" s="299" t="s">
        <v>1026</v>
      </c>
    </row>
    <row r="418" spans="1:4" ht="14.4" x14ac:dyDescent="0.25">
      <c r="A418" s="320">
        <v>403</v>
      </c>
      <c r="B418" s="290" t="s">
        <v>1424</v>
      </c>
      <c r="C418" s="290" t="s">
        <v>622</v>
      </c>
      <c r="D418" s="299" t="s">
        <v>1027</v>
      </c>
    </row>
    <row r="419" spans="1:4" ht="14.4" x14ac:dyDescent="0.25">
      <c r="A419" s="320">
        <v>404</v>
      </c>
      <c r="B419" s="290" t="s">
        <v>1425</v>
      </c>
      <c r="C419" s="290" t="s">
        <v>623</v>
      </c>
      <c r="D419" s="299" t="s">
        <v>1028</v>
      </c>
    </row>
    <row r="420" spans="1:4" ht="14.4" x14ac:dyDescent="0.25">
      <c r="A420" s="320">
        <v>405</v>
      </c>
      <c r="B420" s="290" t="s">
        <v>1426</v>
      </c>
      <c r="C420" s="290" t="s">
        <v>624</v>
      </c>
      <c r="D420" s="299" t="s">
        <v>1029</v>
      </c>
    </row>
    <row r="421" spans="1:4" ht="14.4" x14ac:dyDescent="0.25">
      <c r="A421" s="320">
        <v>406</v>
      </c>
      <c r="B421" s="290" t="s">
        <v>1427</v>
      </c>
      <c r="C421" s="290" t="s">
        <v>625</v>
      </c>
      <c r="D421" s="299" t="s">
        <v>1030</v>
      </c>
    </row>
    <row r="422" spans="1:4" ht="14.4" x14ac:dyDescent="0.25">
      <c r="A422" s="320">
        <v>407</v>
      </c>
      <c r="B422" s="290" t="s">
        <v>1428</v>
      </c>
      <c r="C422" s="290" t="s">
        <v>626</v>
      </c>
      <c r="D422" s="299" t="s">
        <v>1031</v>
      </c>
    </row>
    <row r="423" spans="1:4" ht="14.4" x14ac:dyDescent="0.25">
      <c r="A423" s="320">
        <v>408</v>
      </c>
      <c r="B423" s="290" t="s">
        <v>1429</v>
      </c>
      <c r="C423" s="290" t="s">
        <v>627</v>
      </c>
      <c r="D423" s="299" t="s">
        <v>1032</v>
      </c>
    </row>
    <row r="424" spans="1:4" ht="14.4" x14ac:dyDescent="0.25">
      <c r="A424" s="320">
        <v>409</v>
      </c>
      <c r="B424" s="290" t="s">
        <v>1430</v>
      </c>
      <c r="C424" s="290" t="s">
        <v>628</v>
      </c>
      <c r="D424" s="299" t="s">
        <v>1033</v>
      </c>
    </row>
    <row r="425" spans="1:4" ht="14.4" x14ac:dyDescent="0.25">
      <c r="A425" s="320">
        <v>410</v>
      </c>
      <c r="B425" s="290" t="s">
        <v>1431</v>
      </c>
      <c r="C425" s="290" t="s">
        <v>629</v>
      </c>
      <c r="D425" s="299" t="s">
        <v>1034</v>
      </c>
    </row>
    <row r="426" spans="1:4" ht="14.4" x14ac:dyDescent="0.25">
      <c r="A426" s="320">
        <v>411</v>
      </c>
      <c r="B426" s="290" t="s">
        <v>630</v>
      </c>
      <c r="C426" s="290" t="s">
        <v>630</v>
      </c>
      <c r="D426" s="299" t="s">
        <v>1035</v>
      </c>
    </row>
    <row r="427" spans="1:4" ht="14.4" x14ac:dyDescent="0.25">
      <c r="A427" s="320">
        <v>412</v>
      </c>
      <c r="B427" s="290" t="s">
        <v>631</v>
      </c>
      <c r="C427" s="290" t="s">
        <v>631</v>
      </c>
      <c r="D427" s="299" t="s">
        <v>1036</v>
      </c>
    </row>
    <row r="428" spans="1:4" ht="14.4" x14ac:dyDescent="0.25">
      <c r="A428" s="320">
        <v>413</v>
      </c>
      <c r="B428" s="290" t="s">
        <v>1432</v>
      </c>
      <c r="C428" s="290" t="s">
        <v>632</v>
      </c>
      <c r="D428" s="299" t="s">
        <v>1037</v>
      </c>
    </row>
    <row r="429" spans="1:4" ht="14.4" x14ac:dyDescent="0.25">
      <c r="A429" s="320">
        <v>414</v>
      </c>
      <c r="B429" s="290" t="s">
        <v>1433</v>
      </c>
      <c r="C429" s="290" t="s">
        <v>633</v>
      </c>
      <c r="D429" s="299" t="s">
        <v>1038</v>
      </c>
    </row>
    <row r="430" spans="1:4" ht="14.4" x14ac:dyDescent="0.25">
      <c r="A430" s="320">
        <v>415</v>
      </c>
      <c r="B430" s="290" t="s">
        <v>1434</v>
      </c>
      <c r="C430" s="290" t="s">
        <v>634</v>
      </c>
      <c r="D430" s="299" t="s">
        <v>1039</v>
      </c>
    </row>
    <row r="431" spans="1:4" ht="14.4" x14ac:dyDescent="0.25">
      <c r="A431" s="320">
        <v>416</v>
      </c>
      <c r="B431" s="290" t="s">
        <v>1435</v>
      </c>
      <c r="C431" s="290" t="s">
        <v>635</v>
      </c>
      <c r="D431" s="299" t="s">
        <v>1040</v>
      </c>
    </row>
    <row r="432" spans="1:4" ht="14.4" x14ac:dyDescent="0.25">
      <c r="A432" s="320">
        <v>417</v>
      </c>
      <c r="B432" s="290" t="s">
        <v>1436</v>
      </c>
      <c r="C432" s="290" t="s">
        <v>636</v>
      </c>
      <c r="D432" s="299" t="s">
        <v>1041</v>
      </c>
    </row>
    <row r="433" spans="1:9" ht="14.4" x14ac:dyDescent="0.25">
      <c r="A433" s="320">
        <v>418</v>
      </c>
      <c r="B433" s="290" t="s">
        <v>1437</v>
      </c>
      <c r="C433" s="290" t="s">
        <v>637</v>
      </c>
      <c r="D433" s="299" t="s">
        <v>1042</v>
      </c>
    </row>
    <row r="434" spans="1:9" ht="14.4" x14ac:dyDescent="0.25">
      <c r="A434" s="320">
        <v>419</v>
      </c>
      <c r="B434" s="290" t="s">
        <v>1438</v>
      </c>
      <c r="C434" s="290" t="s">
        <v>638</v>
      </c>
      <c r="D434" s="299" t="s">
        <v>1043</v>
      </c>
    </row>
    <row r="435" spans="1:9" ht="14.4" x14ac:dyDescent="0.25">
      <c r="A435" s="320">
        <v>420</v>
      </c>
      <c r="B435" s="290" t="s">
        <v>1439</v>
      </c>
      <c r="C435" s="290" t="s">
        <v>639</v>
      </c>
      <c r="D435" s="299" t="s">
        <v>1044</v>
      </c>
    </row>
    <row r="436" spans="1:9" ht="14.4" x14ac:dyDescent="0.25">
      <c r="A436" s="320">
        <v>421</v>
      </c>
      <c r="B436" s="290" t="s">
        <v>1440</v>
      </c>
      <c r="C436" s="290" t="s">
        <v>640</v>
      </c>
      <c r="D436" s="299" t="s">
        <v>1045</v>
      </c>
    </row>
    <row r="437" spans="1:9" ht="14.4" x14ac:dyDescent="0.25">
      <c r="A437" s="320">
        <v>422</v>
      </c>
      <c r="B437" s="290" t="s">
        <v>1441</v>
      </c>
      <c r="C437" s="290" t="s">
        <v>641</v>
      </c>
      <c r="D437" s="299" t="s">
        <v>1046</v>
      </c>
    </row>
    <row r="438" spans="1:9" ht="14.4" x14ac:dyDescent="0.25">
      <c r="A438" s="320">
        <v>423</v>
      </c>
      <c r="B438" s="290" t="s">
        <v>1442</v>
      </c>
      <c r="C438" s="290" t="s">
        <v>642</v>
      </c>
      <c r="D438" s="299" t="s">
        <v>1047</v>
      </c>
    </row>
    <row r="439" spans="1:9" ht="14.4" x14ac:dyDescent="0.25">
      <c r="A439" s="320">
        <v>424</v>
      </c>
      <c r="B439" s="290" t="s">
        <v>1443</v>
      </c>
      <c r="C439" s="290" t="s">
        <v>643</v>
      </c>
      <c r="D439" s="299" t="s">
        <v>1048</v>
      </c>
    </row>
    <row r="440" spans="1:9" ht="14.4" x14ac:dyDescent="0.25">
      <c r="A440" s="320">
        <v>425</v>
      </c>
      <c r="B440" s="291" t="s">
        <v>1444</v>
      </c>
      <c r="C440" s="291" t="s">
        <v>644</v>
      </c>
      <c r="D440" s="299" t="s">
        <v>1049</v>
      </c>
    </row>
    <row r="441" spans="1:9" ht="14.4" x14ac:dyDescent="0.25">
      <c r="A441" s="320">
        <v>426</v>
      </c>
      <c r="B441" s="290" t="s">
        <v>1445</v>
      </c>
      <c r="C441" s="290" t="s">
        <v>647</v>
      </c>
      <c r="D441" s="299" t="s">
        <v>1052</v>
      </c>
    </row>
    <row r="442" spans="1:9" ht="14.4" x14ac:dyDescent="0.25">
      <c r="A442" s="320">
        <v>427</v>
      </c>
      <c r="B442" s="291" t="s">
        <v>1446</v>
      </c>
      <c r="C442" s="291" t="s">
        <v>648</v>
      </c>
      <c r="D442" s="299" t="s">
        <v>1053</v>
      </c>
    </row>
    <row r="443" spans="1:9" ht="14.4" x14ac:dyDescent="0.25">
      <c r="A443" s="320">
        <v>428</v>
      </c>
      <c r="B443" s="290" t="s">
        <v>1447</v>
      </c>
      <c r="C443" s="290" t="s">
        <v>652</v>
      </c>
      <c r="D443" s="299" t="s">
        <v>1054</v>
      </c>
    </row>
    <row r="444" spans="1:9" ht="14.4" x14ac:dyDescent="0.25">
      <c r="A444" s="320">
        <v>429</v>
      </c>
      <c r="B444" s="290" t="s">
        <v>1448</v>
      </c>
      <c r="C444" s="290" t="s">
        <v>653</v>
      </c>
      <c r="D444" s="299" t="s">
        <v>1055</v>
      </c>
    </row>
    <row r="445" spans="1:9" ht="14.4" x14ac:dyDescent="0.25">
      <c r="A445" s="320">
        <v>430</v>
      </c>
      <c r="B445" s="123" t="s">
        <v>1166</v>
      </c>
      <c r="C445" s="123" t="s">
        <v>91</v>
      </c>
      <c r="D445" s="299" t="s">
        <v>1056</v>
      </c>
      <c r="G445" s="317" t="s">
        <v>1057</v>
      </c>
      <c r="I445" s="317" t="s">
        <v>1058</v>
      </c>
    </row>
    <row r="446" spans="1:9" ht="14.4" x14ac:dyDescent="0.25">
      <c r="A446" s="320">
        <v>431</v>
      </c>
      <c r="B446" s="123" t="s">
        <v>1167</v>
      </c>
      <c r="C446" s="123" t="s">
        <v>92</v>
      </c>
      <c r="D446" s="299" t="s">
        <v>1059</v>
      </c>
    </row>
    <row r="447" spans="1:9" ht="14.4" x14ac:dyDescent="0.25">
      <c r="A447" s="320">
        <v>432</v>
      </c>
      <c r="B447" s="123" t="s">
        <v>1449</v>
      </c>
      <c r="C447" s="123" t="s">
        <v>309</v>
      </c>
      <c r="D447" s="299" t="s">
        <v>1060</v>
      </c>
      <c r="G447" s="287" t="s">
        <v>1061</v>
      </c>
      <c r="I447" s="287" t="s">
        <v>1062</v>
      </c>
    </row>
    <row r="448" spans="1:9" ht="14.4" x14ac:dyDescent="0.25">
      <c r="A448" s="320">
        <v>433</v>
      </c>
      <c r="B448" s="123" t="s">
        <v>1450</v>
      </c>
      <c r="C448" s="123" t="s">
        <v>54</v>
      </c>
      <c r="D448" s="299" t="s">
        <v>1063</v>
      </c>
      <c r="G448" s="317" t="s">
        <v>1064</v>
      </c>
    </row>
    <row r="449" spans="1:10" ht="14.4" x14ac:dyDescent="0.25">
      <c r="A449" s="320">
        <v>434</v>
      </c>
      <c r="B449" s="123" t="s">
        <v>1451</v>
      </c>
      <c r="C449" s="123" t="s">
        <v>308</v>
      </c>
      <c r="D449" s="299" t="s">
        <v>1065</v>
      </c>
    </row>
    <row r="450" spans="1:10" ht="14.4" x14ac:dyDescent="0.25">
      <c r="A450" s="320">
        <v>435</v>
      </c>
      <c r="B450" s="123" t="s">
        <v>1452</v>
      </c>
      <c r="C450" s="123" t="s">
        <v>94</v>
      </c>
      <c r="D450" s="299" t="s">
        <v>659</v>
      </c>
    </row>
    <row r="451" spans="1:10" ht="14.4" x14ac:dyDescent="0.25">
      <c r="A451" s="320">
        <v>436</v>
      </c>
      <c r="B451" s="123" t="s">
        <v>1453</v>
      </c>
      <c r="C451" s="123" t="s">
        <v>310</v>
      </c>
      <c r="D451" s="299" t="s">
        <v>1066</v>
      </c>
    </row>
    <row r="452" spans="1:10" ht="14.4" x14ac:dyDescent="0.25">
      <c r="A452" s="320">
        <v>437</v>
      </c>
      <c r="B452" s="123" t="s">
        <v>1454</v>
      </c>
      <c r="C452" s="123" t="s">
        <v>311</v>
      </c>
      <c r="D452" s="299" t="s">
        <v>1067</v>
      </c>
    </row>
    <row r="453" spans="1:10" ht="14.4" x14ac:dyDescent="0.25">
      <c r="A453" s="320">
        <v>438</v>
      </c>
      <c r="B453" s="148" t="s">
        <v>1455</v>
      </c>
      <c r="C453" s="148" t="s">
        <v>355</v>
      </c>
      <c r="D453" s="299" t="s">
        <v>1068</v>
      </c>
    </row>
    <row r="454" spans="1:10" ht="14.4" x14ac:dyDescent="0.25">
      <c r="A454" s="320">
        <v>439</v>
      </c>
      <c r="B454" s="148" t="s">
        <v>1456</v>
      </c>
      <c r="C454" s="148" t="s">
        <v>358</v>
      </c>
      <c r="D454" s="299" t="s">
        <v>1069</v>
      </c>
    </row>
    <row r="455" spans="1:10" s="325" customFormat="1" ht="14.4" x14ac:dyDescent="0.25">
      <c r="B455" s="319" t="s">
        <v>1457</v>
      </c>
      <c r="C455" s="319" t="s">
        <v>565</v>
      </c>
      <c r="D455" s="225"/>
    </row>
    <row r="456" spans="1:10" ht="14.4" x14ac:dyDescent="0.25">
      <c r="A456" s="320">
        <v>438</v>
      </c>
      <c r="B456" s="122" t="s">
        <v>1458</v>
      </c>
      <c r="C456" s="122" t="s">
        <v>289</v>
      </c>
      <c r="D456" s="299" t="s">
        <v>1094</v>
      </c>
    </row>
    <row r="457" spans="1:10" ht="14.4" x14ac:dyDescent="0.25">
      <c r="A457" s="320">
        <v>439</v>
      </c>
      <c r="B457" s="122" t="s">
        <v>1459</v>
      </c>
      <c r="C457" s="122" t="s">
        <v>291</v>
      </c>
      <c r="D457" s="299" t="s">
        <v>1095</v>
      </c>
    </row>
    <row r="458" spans="1:10" ht="14.4" x14ac:dyDescent="0.25">
      <c r="A458" s="320">
        <v>440</v>
      </c>
      <c r="B458" s="250" t="s">
        <v>1460</v>
      </c>
      <c r="C458" s="250" t="s">
        <v>364</v>
      </c>
      <c r="D458" s="299" t="s">
        <v>1096</v>
      </c>
    </row>
    <row r="459" spans="1:10" ht="14.4" x14ac:dyDescent="0.25">
      <c r="A459" s="320">
        <v>441</v>
      </c>
      <c r="B459" s="149" t="s">
        <v>1602</v>
      </c>
      <c r="C459" s="149" t="s">
        <v>290</v>
      </c>
      <c r="D459" s="299" t="s">
        <v>1097</v>
      </c>
      <c r="G459" s="44" t="str">
        <f>MSParameters!A14</f>
        <v>&lt;Nejsou&gt;</v>
      </c>
      <c r="J459" s="44" t="str">
        <f>MSParameters!A22</f>
        <v>&lt; Select Relevant guidance documents from the list &gt;</v>
      </c>
    </row>
    <row r="460" spans="1:10" ht="26.4" x14ac:dyDescent="0.25">
      <c r="A460" s="320">
        <v>442</v>
      </c>
      <c r="B460" s="124" t="s">
        <v>1603</v>
      </c>
      <c r="C460" s="124" t="s">
        <v>551</v>
      </c>
      <c r="D460" s="299" t="s">
        <v>1098</v>
      </c>
    </row>
    <row r="461" spans="1:10" ht="26.4" x14ac:dyDescent="0.25">
      <c r="A461" s="320">
        <v>443</v>
      </c>
      <c r="B461" s="124" t="s">
        <v>1604</v>
      </c>
      <c r="C461" s="124" t="s">
        <v>554</v>
      </c>
      <c r="D461" s="299" t="s">
        <v>1099</v>
      </c>
    </row>
    <row r="462" spans="1:10" ht="14.4" x14ac:dyDescent="0.25">
      <c r="A462" s="320">
        <v>444</v>
      </c>
      <c r="B462" s="124" t="s">
        <v>1605</v>
      </c>
      <c r="C462" s="124" t="s">
        <v>552</v>
      </c>
      <c r="D462" s="299" t="s">
        <v>1100</v>
      </c>
    </row>
    <row r="463" spans="1:10" ht="26.4" x14ac:dyDescent="0.25">
      <c r="A463" s="320">
        <v>445</v>
      </c>
      <c r="B463" s="124" t="s">
        <v>1606</v>
      </c>
      <c r="C463" s="124" t="s">
        <v>553</v>
      </c>
      <c r="D463" s="299" t="s">
        <v>1101</v>
      </c>
    </row>
    <row r="464" spans="1:10" ht="14.4" x14ac:dyDescent="0.25">
      <c r="A464" s="320">
        <v>446</v>
      </c>
      <c r="B464" s="149" t="s">
        <v>1602</v>
      </c>
      <c r="C464" s="124" t="s">
        <v>561</v>
      </c>
      <c r="D464" s="299" t="s">
        <v>1102</v>
      </c>
    </row>
    <row r="465" spans="1:4" ht="14.4" x14ac:dyDescent="0.25">
      <c r="A465" s="320">
        <v>447</v>
      </c>
      <c r="B465" s="124" t="s">
        <v>1607</v>
      </c>
      <c r="C465" s="124" t="s">
        <v>562</v>
      </c>
      <c r="D465" s="299" t="s">
        <v>1103</v>
      </c>
    </row>
    <row r="466" spans="1:4" ht="14.4" x14ac:dyDescent="0.25">
      <c r="A466" s="320">
        <v>448</v>
      </c>
      <c r="B466" s="123" t="s">
        <v>1461</v>
      </c>
      <c r="C466" s="123" t="s">
        <v>133</v>
      </c>
      <c r="D466" s="299" t="s">
        <v>1104</v>
      </c>
    </row>
    <row r="467" spans="1:4" ht="14.4" x14ac:dyDescent="0.25">
      <c r="A467" s="320"/>
    </row>
    <row r="468" spans="1:4" ht="14.4" x14ac:dyDescent="0.25">
      <c r="A468" s="320"/>
    </row>
    <row r="469" spans="1:4" ht="14.4" x14ac:dyDescent="0.25">
      <c r="A469" s="320"/>
    </row>
    <row r="470" spans="1:4" ht="14.4" x14ac:dyDescent="0.25">
      <c r="A470" s="320"/>
    </row>
    <row r="471" spans="1:4" ht="14.4" x14ac:dyDescent="0.25">
      <c r="A471" s="320"/>
    </row>
    <row r="472" spans="1:4" ht="14.4" x14ac:dyDescent="0.25">
      <c r="A472" s="320"/>
    </row>
    <row r="473" spans="1:4" ht="14.4" x14ac:dyDescent="0.25">
      <c r="A473" s="320"/>
    </row>
    <row r="474" spans="1:4" ht="14.4" x14ac:dyDescent="0.25">
      <c r="A474" s="320"/>
    </row>
    <row r="475" spans="1:4" ht="14.4" x14ac:dyDescent="0.25">
      <c r="A475" s="320"/>
    </row>
  </sheetData>
  <sheetProtection sheet="1" formatCells="0" formatColumns="0" formatRows="0"/>
  <autoFilter ref="A1:IT466" xr:uid="{00000000-0009-0000-0000-000008000000}"/>
  <phoneticPr fontId="7" type="noConversion"/>
  <dataValidations count="1">
    <dataValidation allowBlank="1" showErrorMessage="1" sqref="B122:C126" xr:uid="{B36CCB74-BB7D-4A2A-8389-08E394C25114}"/>
  </dataValidations>
  <hyperlinks>
    <hyperlink ref="D22" location="'READ ME How to use this file'!A1" display="Go to 'How to use this file'" xr:uid="{F269A23D-9631-47CA-9446-5A0F74826F3B}"/>
    <hyperlink ref="C32" r:id="rId1" xr:uid="{9FF228FF-77B3-4080-964F-23D4EB0C1719}"/>
    <hyperlink ref="C53" r:id="rId2" xr:uid="{5408DAFB-03AF-4AE4-8489-F85632204348}"/>
    <hyperlink ref="C51" r:id="rId3" xr:uid="{4A867B5C-4D0E-4893-9913-5ED85E9F050F}"/>
    <hyperlink ref="C47" r:id="rId4" xr:uid="{907352FD-58AF-4B07-A5E5-F68728E0C7EF}"/>
    <hyperlink ref="C45" r:id="rId5" xr:uid="{3A652A01-6B3F-40B8-AB3B-C783521E797D}"/>
    <hyperlink ref="C28" r:id="rId6" xr:uid="{A58E6C75-6AA1-4818-831D-66CB9E50E48C}"/>
    <hyperlink ref="C24" r:id="rId7" xr:uid="{1C0E0B41-EC32-4F63-88BC-865081A00F20}"/>
    <hyperlink ref="C29" r:id="rId8" xr:uid="{C06583DC-63A6-40CE-9360-FBC83A990EB4}"/>
    <hyperlink ref="B32" r:id="rId9" xr:uid="{40159C6E-EA98-49D6-B052-8B90C592C431}"/>
    <hyperlink ref="B53" r:id="rId10" xr:uid="{B0572E69-7DEF-4264-9B34-05A2512B6BF4}"/>
    <hyperlink ref="B51" r:id="rId11" xr:uid="{5F3A1AC1-923C-4296-8B1A-C92B09070DF3}"/>
    <hyperlink ref="B47" r:id="rId12" xr:uid="{AF2A38B8-EC44-4660-823C-B6D6520ED45D}"/>
    <hyperlink ref="B45" r:id="rId13" xr:uid="{6EEF445E-4263-43C1-94C0-CC77F3580389}"/>
    <hyperlink ref="B28" r:id="rId14" xr:uid="{E417BA30-C241-47E5-9E62-AB339463B86E}"/>
    <hyperlink ref="B24" r:id="rId15" xr:uid="{BAFF9E79-449B-4D24-B073-318E4FCC7CCB}"/>
    <hyperlink ref="B29" r:id="rId16" xr:uid="{CE023056-DD49-411A-96E1-28B8FD585747}"/>
    <hyperlink ref="B56" r:id="rId17" xr:uid="{86A70818-7024-4D02-919F-7CC340B61304}"/>
  </hyperlinks>
  <pageMargins left="0.7" right="0.7" top="0.78740157499999996" bottom="0.78740157499999996" header="0.3" footer="0.3"/>
  <pageSetup paperSize="9" orientation="portrait" r:id="rId1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5">
    <tabColor rgb="FF00B050"/>
  </sheetPr>
  <dimension ref="A1:F91"/>
  <sheetViews>
    <sheetView workbookViewId="0">
      <selection activeCell="G10" sqref="G10"/>
    </sheetView>
  </sheetViews>
  <sheetFormatPr defaultColWidth="9.21875" defaultRowHeight="13.2" x14ac:dyDescent="0.25"/>
  <cols>
    <col min="1" max="1" width="17.21875" customWidth="1"/>
    <col min="2" max="2" width="34.6640625" customWidth="1"/>
    <col min="3" max="3" width="15.21875" customWidth="1"/>
  </cols>
  <sheetData>
    <row r="1" spans="1:6" ht="13.8" thickBot="1" x14ac:dyDescent="0.3">
      <c r="A1" s="2" t="s">
        <v>139</v>
      </c>
    </row>
    <row r="2" spans="1:6" ht="13.8" thickBot="1" x14ac:dyDescent="0.3">
      <c r="A2" s="3" t="s">
        <v>140</v>
      </c>
      <c r="B2" s="4" t="s">
        <v>478</v>
      </c>
    </row>
    <row r="3" spans="1:6" ht="13.8" thickBot="1" x14ac:dyDescent="0.3">
      <c r="A3" s="5" t="s">
        <v>142</v>
      </c>
      <c r="B3" s="6">
        <v>46059</v>
      </c>
      <c r="C3" s="7" t="str">
        <f>IF(ISNUMBER(MATCH(B3,A21:A29,0)),VLOOKUP(B3,A21:B29,2,FALSE),"---")</f>
        <v>VR P4 CNR_COM_cs_060226.xls</v>
      </c>
      <c r="D3" s="8"/>
      <c r="E3" s="9"/>
    </row>
    <row r="4" spans="1:6" x14ac:dyDescent="0.25">
      <c r="A4" s="10" t="s">
        <v>143</v>
      </c>
      <c r="B4" s="11" t="s">
        <v>144</v>
      </c>
    </row>
    <row r="5" spans="1:6" ht="13.8" thickBot="1" x14ac:dyDescent="0.3">
      <c r="A5" s="12" t="s">
        <v>145</v>
      </c>
      <c r="B5" s="13" t="s">
        <v>235</v>
      </c>
    </row>
    <row r="6" spans="1:6" x14ac:dyDescent="0.25">
      <c r="F6" s="32"/>
    </row>
    <row r="7" spans="1:6" x14ac:dyDescent="0.25">
      <c r="A7" s="2" t="s">
        <v>147</v>
      </c>
    </row>
    <row r="8" spans="1:6" x14ac:dyDescent="0.25">
      <c r="A8" s="14" t="s">
        <v>148</v>
      </c>
      <c r="B8" s="14"/>
      <c r="C8" s="14" t="s">
        <v>149</v>
      </c>
    </row>
    <row r="9" spans="1:6" x14ac:dyDescent="0.25">
      <c r="A9" s="14" t="s">
        <v>150</v>
      </c>
      <c r="B9" s="14"/>
      <c r="C9" s="14" t="s">
        <v>151</v>
      </c>
    </row>
    <row r="10" spans="1:6" x14ac:dyDescent="0.25">
      <c r="A10" s="14" t="s">
        <v>152</v>
      </c>
      <c r="B10" s="14"/>
      <c r="C10" s="14" t="s">
        <v>153</v>
      </c>
    </row>
    <row r="11" spans="1:6" x14ac:dyDescent="0.25">
      <c r="A11" s="14" t="s">
        <v>154</v>
      </c>
      <c r="B11" s="14"/>
      <c r="C11" s="14" t="s">
        <v>155</v>
      </c>
    </row>
    <row r="12" spans="1:6" x14ac:dyDescent="0.25">
      <c r="A12" s="14" t="s">
        <v>141</v>
      </c>
      <c r="B12" s="14"/>
      <c r="C12" s="14" t="s">
        <v>156</v>
      </c>
    </row>
    <row r="13" spans="1:6" x14ac:dyDescent="0.25">
      <c r="A13" s="14" t="s">
        <v>157</v>
      </c>
      <c r="B13" s="14"/>
      <c r="C13" s="14" t="s">
        <v>158</v>
      </c>
    </row>
    <row r="14" spans="1:6" x14ac:dyDescent="0.25">
      <c r="A14" s="14" t="s">
        <v>159</v>
      </c>
      <c r="B14" s="14"/>
      <c r="C14" s="14" t="s">
        <v>160</v>
      </c>
    </row>
    <row r="15" spans="1:6" x14ac:dyDescent="0.25">
      <c r="A15" s="30" t="s">
        <v>281</v>
      </c>
      <c r="B15" s="14"/>
      <c r="C15" s="14" t="s">
        <v>282</v>
      </c>
    </row>
    <row r="16" spans="1:6" x14ac:dyDescent="0.25">
      <c r="A16" s="30" t="s">
        <v>300</v>
      </c>
      <c r="B16" s="14"/>
      <c r="C16" s="14" t="s">
        <v>301</v>
      </c>
    </row>
    <row r="17" spans="1:4" x14ac:dyDescent="0.25">
      <c r="A17" s="30" t="s">
        <v>372</v>
      </c>
      <c r="B17" s="14"/>
      <c r="C17" s="30" t="s">
        <v>373</v>
      </c>
    </row>
    <row r="18" spans="1:4" x14ac:dyDescent="0.25">
      <c r="A18" s="30" t="s">
        <v>478</v>
      </c>
      <c r="B18" s="14"/>
      <c r="C18" s="30" t="s">
        <v>479</v>
      </c>
    </row>
    <row r="20" spans="1:4" x14ac:dyDescent="0.25">
      <c r="A20" s="15" t="s">
        <v>161</v>
      </c>
      <c r="B20" s="16" t="s">
        <v>162</v>
      </c>
      <c r="C20" s="16" t="s">
        <v>163</v>
      </c>
      <c r="D20" s="17"/>
    </row>
    <row r="21" spans="1:4" x14ac:dyDescent="0.25">
      <c r="A21" s="18">
        <v>46059</v>
      </c>
      <c r="B21" s="19" t="str">
        <f t="shared" ref="B21:B29" si="0">IF(ISBLANK($A21),"---", VLOOKUP($B$2,$A$8:$C$18,3,0) &amp; "_" &amp; VLOOKUP($B$4,$A$32:$B$64,2,0)&amp;"_"&amp;VLOOKUP($B$5,$A$67:$B$91,2,0)&amp;"_"&amp; TEXT(DAY($A21),"0#")&amp; TEXT(MONTH($A21),"0#")&amp; TEXT(YEAR($A21)-2000,"0#")&amp;".xls")</f>
        <v>VR P4 CNR_COM_cs_060226.xls</v>
      </c>
      <c r="C21" s="19" t="s">
        <v>302</v>
      </c>
      <c r="D21" s="20"/>
    </row>
    <row r="22" spans="1:4" x14ac:dyDescent="0.25">
      <c r="A22" s="21"/>
      <c r="B22" s="22" t="str">
        <f t="shared" si="0"/>
        <v>---</v>
      </c>
      <c r="C22" s="22"/>
      <c r="D22" s="23"/>
    </row>
    <row r="23" spans="1:4" x14ac:dyDescent="0.25">
      <c r="A23" s="21"/>
      <c r="B23" s="22" t="str">
        <f t="shared" si="0"/>
        <v>---</v>
      </c>
      <c r="C23" s="99"/>
      <c r="D23" s="23"/>
    </row>
    <row r="24" spans="1:4" x14ac:dyDescent="0.25">
      <c r="A24" s="21"/>
      <c r="B24" s="22" t="str">
        <f t="shared" si="0"/>
        <v>---</v>
      </c>
      <c r="C24" s="99"/>
      <c r="D24" s="23"/>
    </row>
    <row r="25" spans="1:4" x14ac:dyDescent="0.25">
      <c r="A25" s="21"/>
      <c r="B25" s="22" t="str">
        <f t="shared" si="0"/>
        <v>---</v>
      </c>
      <c r="C25" s="99"/>
      <c r="D25" s="23"/>
    </row>
    <row r="26" spans="1:4" x14ac:dyDescent="0.25">
      <c r="A26" s="21"/>
      <c r="B26" s="22" t="str">
        <f t="shared" si="0"/>
        <v>---</v>
      </c>
      <c r="C26" s="99"/>
      <c r="D26" s="23"/>
    </row>
    <row r="27" spans="1:4" x14ac:dyDescent="0.25">
      <c r="A27" s="21"/>
      <c r="B27" s="22" t="str">
        <f t="shared" si="0"/>
        <v>---</v>
      </c>
      <c r="C27" s="22"/>
      <c r="D27" s="23"/>
    </row>
    <row r="28" spans="1:4" x14ac:dyDescent="0.25">
      <c r="A28" s="21"/>
      <c r="B28" s="22" t="str">
        <f t="shared" si="0"/>
        <v>---</v>
      </c>
      <c r="C28" s="22"/>
      <c r="D28" s="23"/>
    </row>
    <row r="29" spans="1:4" x14ac:dyDescent="0.25">
      <c r="A29" s="24"/>
      <c r="B29" s="25" t="str">
        <f t="shared" si="0"/>
        <v>---</v>
      </c>
      <c r="C29" s="25"/>
      <c r="D29" s="26"/>
    </row>
    <row r="31" spans="1:4" x14ac:dyDescent="0.25">
      <c r="A31" s="2" t="s">
        <v>143</v>
      </c>
    </row>
    <row r="32" spans="1:4" x14ac:dyDescent="0.25">
      <c r="A32" s="27" t="s">
        <v>144</v>
      </c>
      <c r="B32" s="27" t="s">
        <v>164</v>
      </c>
    </row>
    <row r="33" spans="1:2" x14ac:dyDescent="0.25">
      <c r="A33" s="27" t="s">
        <v>165</v>
      </c>
      <c r="B33" s="27" t="s">
        <v>166</v>
      </c>
    </row>
    <row r="34" spans="1:2" x14ac:dyDescent="0.25">
      <c r="A34" s="27" t="s">
        <v>167</v>
      </c>
      <c r="B34" s="27" t="s">
        <v>168</v>
      </c>
    </row>
    <row r="35" spans="1:2" x14ac:dyDescent="0.25">
      <c r="A35" s="27" t="s">
        <v>169</v>
      </c>
      <c r="B35" s="27" t="s">
        <v>170</v>
      </c>
    </row>
    <row r="36" spans="1:2" x14ac:dyDescent="0.25">
      <c r="A36" s="27" t="s">
        <v>171</v>
      </c>
      <c r="B36" s="27" t="s">
        <v>172</v>
      </c>
    </row>
    <row r="37" spans="1:2" x14ac:dyDescent="0.25">
      <c r="A37" s="27" t="s">
        <v>173</v>
      </c>
      <c r="B37" s="27" t="s">
        <v>174</v>
      </c>
    </row>
    <row r="38" spans="1:2" x14ac:dyDescent="0.25">
      <c r="A38" s="27" t="s">
        <v>175</v>
      </c>
      <c r="B38" s="27" t="s">
        <v>176</v>
      </c>
    </row>
    <row r="39" spans="1:2" x14ac:dyDescent="0.25">
      <c r="A39" s="27" t="s">
        <v>177</v>
      </c>
      <c r="B39" s="27" t="s">
        <v>178</v>
      </c>
    </row>
    <row r="40" spans="1:2" x14ac:dyDescent="0.25">
      <c r="A40" s="27" t="s">
        <v>179</v>
      </c>
      <c r="B40" s="27" t="s">
        <v>180</v>
      </c>
    </row>
    <row r="41" spans="1:2" x14ac:dyDescent="0.25">
      <c r="A41" s="27" t="s">
        <v>181</v>
      </c>
      <c r="B41" s="27" t="s">
        <v>182</v>
      </c>
    </row>
    <row r="42" spans="1:2" x14ac:dyDescent="0.25">
      <c r="A42" s="27" t="s">
        <v>183</v>
      </c>
      <c r="B42" s="27" t="s">
        <v>184</v>
      </c>
    </row>
    <row r="43" spans="1:2" x14ac:dyDescent="0.25">
      <c r="A43" s="27" t="s">
        <v>185</v>
      </c>
      <c r="B43" s="27" t="s">
        <v>186</v>
      </c>
    </row>
    <row r="44" spans="1:2" x14ac:dyDescent="0.25">
      <c r="A44" s="27" t="s">
        <v>187</v>
      </c>
      <c r="B44" s="27" t="s">
        <v>188</v>
      </c>
    </row>
    <row r="45" spans="1:2" x14ac:dyDescent="0.25">
      <c r="A45" s="27" t="s">
        <v>189</v>
      </c>
      <c r="B45" s="27" t="s">
        <v>190</v>
      </c>
    </row>
    <row r="46" spans="1:2" x14ac:dyDescent="0.25">
      <c r="A46" s="27" t="s">
        <v>191</v>
      </c>
      <c r="B46" s="27" t="s">
        <v>192</v>
      </c>
    </row>
    <row r="47" spans="1:2" x14ac:dyDescent="0.25">
      <c r="A47" s="27" t="s">
        <v>193</v>
      </c>
      <c r="B47" s="27" t="s">
        <v>283</v>
      </c>
    </row>
    <row r="48" spans="1:2" x14ac:dyDescent="0.25">
      <c r="A48" s="27" t="s">
        <v>194</v>
      </c>
      <c r="B48" s="27" t="s">
        <v>195</v>
      </c>
    </row>
    <row r="49" spans="1:2" x14ac:dyDescent="0.25">
      <c r="A49" s="27" t="s">
        <v>196</v>
      </c>
      <c r="B49" s="27" t="s">
        <v>197</v>
      </c>
    </row>
    <row r="50" spans="1:2" x14ac:dyDescent="0.25">
      <c r="A50" s="27" t="s">
        <v>198</v>
      </c>
      <c r="B50" s="27" t="s">
        <v>199</v>
      </c>
    </row>
    <row r="51" spans="1:2" x14ac:dyDescent="0.25">
      <c r="A51" s="27" t="s">
        <v>200</v>
      </c>
      <c r="B51" s="27" t="s">
        <v>201</v>
      </c>
    </row>
    <row r="52" spans="1:2" x14ac:dyDescent="0.25">
      <c r="A52" s="27" t="s">
        <v>202</v>
      </c>
      <c r="B52" s="27" t="s">
        <v>203</v>
      </c>
    </row>
    <row r="53" spans="1:2" x14ac:dyDescent="0.25">
      <c r="A53" s="27" t="s">
        <v>204</v>
      </c>
      <c r="B53" s="27" t="s">
        <v>205</v>
      </c>
    </row>
    <row r="54" spans="1:2" x14ac:dyDescent="0.25">
      <c r="A54" s="27" t="s">
        <v>206</v>
      </c>
      <c r="B54" s="27" t="s">
        <v>207</v>
      </c>
    </row>
    <row r="55" spans="1:2" x14ac:dyDescent="0.25">
      <c r="A55" s="27" t="s">
        <v>208</v>
      </c>
      <c r="B55" s="27" t="s">
        <v>209</v>
      </c>
    </row>
    <row r="56" spans="1:2" x14ac:dyDescent="0.25">
      <c r="A56" s="27" t="s">
        <v>210</v>
      </c>
      <c r="B56" s="27" t="s">
        <v>211</v>
      </c>
    </row>
    <row r="57" spans="1:2" x14ac:dyDescent="0.25">
      <c r="A57" s="27" t="s">
        <v>212</v>
      </c>
      <c r="B57" s="27" t="s">
        <v>213</v>
      </c>
    </row>
    <row r="58" spans="1:2" x14ac:dyDescent="0.25">
      <c r="A58" s="27" t="s">
        <v>214</v>
      </c>
      <c r="B58" s="27" t="s">
        <v>215</v>
      </c>
    </row>
    <row r="59" spans="1:2" x14ac:dyDescent="0.25">
      <c r="A59" s="27" t="s">
        <v>216</v>
      </c>
      <c r="B59" s="27" t="s">
        <v>217</v>
      </c>
    </row>
    <row r="60" spans="1:2" x14ac:dyDescent="0.25">
      <c r="A60" s="27" t="s">
        <v>218</v>
      </c>
      <c r="B60" s="27" t="s">
        <v>219</v>
      </c>
    </row>
    <row r="61" spans="1:2" x14ac:dyDescent="0.25">
      <c r="A61" s="27" t="s">
        <v>220</v>
      </c>
      <c r="B61" s="27" t="s">
        <v>221</v>
      </c>
    </row>
    <row r="62" spans="1:2" x14ac:dyDescent="0.25">
      <c r="A62" s="27" t="s">
        <v>222</v>
      </c>
      <c r="B62" s="27" t="s">
        <v>223</v>
      </c>
    </row>
    <row r="63" spans="1:2" x14ac:dyDescent="0.25">
      <c r="A63" s="27" t="s">
        <v>224</v>
      </c>
      <c r="B63" s="27" t="s">
        <v>225</v>
      </c>
    </row>
    <row r="64" spans="1:2" x14ac:dyDescent="0.25">
      <c r="A64" s="27" t="s">
        <v>226</v>
      </c>
      <c r="B64" s="27" t="s">
        <v>227</v>
      </c>
    </row>
    <row r="66" spans="1:2" x14ac:dyDescent="0.25">
      <c r="A66" s="2" t="s">
        <v>228</v>
      </c>
    </row>
    <row r="67" spans="1:2" x14ac:dyDescent="0.25">
      <c r="A67" s="28" t="s">
        <v>229</v>
      </c>
      <c r="B67" s="28" t="s">
        <v>230</v>
      </c>
    </row>
    <row r="68" spans="1:2" x14ac:dyDescent="0.25">
      <c r="A68" s="28" t="s">
        <v>231</v>
      </c>
      <c r="B68" s="28" t="s">
        <v>232</v>
      </c>
    </row>
    <row r="69" spans="1:2" x14ac:dyDescent="0.25">
      <c r="A69" s="28" t="s">
        <v>233</v>
      </c>
      <c r="B69" s="28" t="s">
        <v>234</v>
      </c>
    </row>
    <row r="70" spans="1:2" x14ac:dyDescent="0.25">
      <c r="A70" s="28" t="s">
        <v>235</v>
      </c>
      <c r="B70" s="28" t="s">
        <v>236</v>
      </c>
    </row>
    <row r="71" spans="1:2" x14ac:dyDescent="0.25">
      <c r="A71" s="28" t="s">
        <v>237</v>
      </c>
      <c r="B71" s="28" t="s">
        <v>238</v>
      </c>
    </row>
    <row r="72" spans="1:2" x14ac:dyDescent="0.25">
      <c r="A72" s="28" t="s">
        <v>239</v>
      </c>
      <c r="B72" s="28" t="s">
        <v>240</v>
      </c>
    </row>
    <row r="73" spans="1:2" x14ac:dyDescent="0.25">
      <c r="A73" s="28" t="s">
        <v>241</v>
      </c>
      <c r="B73" s="28" t="s">
        <v>242</v>
      </c>
    </row>
    <row r="74" spans="1:2" x14ac:dyDescent="0.25">
      <c r="A74" s="28" t="s">
        <v>243</v>
      </c>
      <c r="B74" s="28" t="s">
        <v>244</v>
      </c>
    </row>
    <row r="75" spans="1:2" x14ac:dyDescent="0.25">
      <c r="A75" s="28" t="s">
        <v>146</v>
      </c>
      <c r="B75" s="28" t="s">
        <v>245</v>
      </c>
    </row>
    <row r="76" spans="1:2" x14ac:dyDescent="0.25">
      <c r="A76" s="28" t="s">
        <v>246</v>
      </c>
      <c r="B76" s="28" t="s">
        <v>247</v>
      </c>
    </row>
    <row r="77" spans="1:2" x14ac:dyDescent="0.25">
      <c r="A77" s="28" t="s">
        <v>248</v>
      </c>
      <c r="B77" s="28" t="s">
        <v>284</v>
      </c>
    </row>
    <row r="78" spans="1:2" x14ac:dyDescent="0.25">
      <c r="A78" s="28" t="s">
        <v>249</v>
      </c>
      <c r="B78" s="28" t="s">
        <v>250</v>
      </c>
    </row>
    <row r="79" spans="1:2" x14ac:dyDescent="0.25">
      <c r="A79" s="28" t="s">
        <v>251</v>
      </c>
      <c r="B79" s="28" t="s">
        <v>252</v>
      </c>
    </row>
    <row r="80" spans="1:2" x14ac:dyDescent="0.25">
      <c r="A80" s="28" t="s">
        <v>253</v>
      </c>
      <c r="B80" s="28" t="s">
        <v>254</v>
      </c>
    </row>
    <row r="81" spans="1:2" x14ac:dyDescent="0.25">
      <c r="A81" s="28" t="s">
        <v>255</v>
      </c>
      <c r="B81" s="28" t="s">
        <v>256</v>
      </c>
    </row>
    <row r="82" spans="1:2" x14ac:dyDescent="0.25">
      <c r="A82" s="28" t="s">
        <v>257</v>
      </c>
      <c r="B82" s="28" t="s">
        <v>258</v>
      </c>
    </row>
    <row r="83" spans="1:2" x14ac:dyDescent="0.25">
      <c r="A83" s="28" t="s">
        <v>259</v>
      </c>
      <c r="B83" s="28" t="s">
        <v>136</v>
      </c>
    </row>
    <row r="84" spans="1:2" x14ac:dyDescent="0.25">
      <c r="A84" s="28" t="s">
        <v>260</v>
      </c>
      <c r="B84" s="28" t="s">
        <v>261</v>
      </c>
    </row>
    <row r="85" spans="1:2" x14ac:dyDescent="0.25">
      <c r="A85" s="28" t="s">
        <v>262</v>
      </c>
      <c r="B85" s="28" t="s">
        <v>263</v>
      </c>
    </row>
    <row r="86" spans="1:2" x14ac:dyDescent="0.25">
      <c r="A86" s="28" t="s">
        <v>264</v>
      </c>
      <c r="B86" s="28" t="s">
        <v>265</v>
      </c>
    </row>
    <row r="87" spans="1:2" x14ac:dyDescent="0.25">
      <c r="A87" s="28" t="s">
        <v>266</v>
      </c>
      <c r="B87" s="28" t="s">
        <v>267</v>
      </c>
    </row>
    <row r="88" spans="1:2" x14ac:dyDescent="0.25">
      <c r="A88" s="28" t="s">
        <v>268</v>
      </c>
      <c r="B88" s="28" t="s">
        <v>269</v>
      </c>
    </row>
    <row r="89" spans="1:2" x14ac:dyDescent="0.25">
      <c r="A89" s="28" t="s">
        <v>270</v>
      </c>
      <c r="B89" s="28" t="s">
        <v>271</v>
      </c>
    </row>
    <row r="90" spans="1:2" x14ac:dyDescent="0.25">
      <c r="A90" s="28" t="s">
        <v>272</v>
      </c>
      <c r="B90" s="28" t="s">
        <v>273</v>
      </c>
    </row>
    <row r="91" spans="1:2" x14ac:dyDescent="0.25">
      <c r="A91" s="28" t="s">
        <v>274</v>
      </c>
      <c r="B91" s="28" t="s">
        <v>275</v>
      </c>
    </row>
  </sheetData>
  <sheetProtection sheet="1" formatCells="0" formatColumns="0" formatRows="0"/>
  <dataValidations count="4">
    <dataValidation type="list" allowBlank="1" showInputMessage="1" showErrorMessage="1" sqref="B4" xr:uid="{00000000-0002-0000-0A00-000000000000}">
      <formula1>$A$32:$A$64</formula1>
    </dataValidation>
    <dataValidation type="list" allowBlank="1" showInputMessage="1" showErrorMessage="1" sqref="B5" xr:uid="{00000000-0002-0000-0A00-000001000000}">
      <formula1>$A$67:$A$91</formula1>
    </dataValidation>
    <dataValidation type="list" allowBlank="1" showInputMessage="1" showErrorMessage="1" sqref="B3" xr:uid="{00000000-0002-0000-0A00-000002000000}">
      <formula1>$A$21:$A$29</formula1>
    </dataValidation>
    <dataValidation type="list" showInputMessage="1" showErrorMessage="1" sqref="B2" xr:uid="{00000000-0002-0000-0A00-000003000000}">
      <formula1>$A$8:$A$18</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D39"/>
  <sheetViews>
    <sheetView workbookViewId="0">
      <selection activeCell="E3" sqref="E3"/>
    </sheetView>
  </sheetViews>
  <sheetFormatPr defaultColWidth="9.21875" defaultRowHeight="13.2" x14ac:dyDescent="0.25"/>
  <cols>
    <col min="1" max="1" width="9.21875" customWidth="1"/>
    <col min="2" max="2" width="31.21875" customWidth="1"/>
    <col min="3" max="3" width="63" customWidth="1"/>
    <col min="4" max="4" width="9.21875" style="139"/>
  </cols>
  <sheetData>
    <row r="1" spans="1:3" ht="15.6" x14ac:dyDescent="0.25">
      <c r="B1" s="76" t="str">
        <f>Translations!$B$65</f>
        <v>Jak používat tento soubor</v>
      </c>
      <c r="C1" s="50"/>
    </row>
    <row r="2" spans="1:3" ht="31.95" customHeight="1" thickBot="1" x14ac:dyDescent="0.3">
      <c r="B2" s="458" t="str">
        <f>Translations!$B$66</f>
        <v>Tato šablona zprávy o ověření CNR obsahuje následující listy, které jsou neoddělitelně provázané:</v>
      </c>
      <c r="C2" s="458"/>
    </row>
    <row r="3" spans="1:3" ht="41.7" customHeight="1" x14ac:dyDescent="0.25">
      <c r="B3" s="218" t="str">
        <f>Translations!$B$67</f>
        <v>Posudek (zařízení)</v>
      </c>
      <c r="C3" s="77" t="str">
        <f>Translations!$B$68</f>
        <v>Formální posudek k jednotlivému stacionárnímu zařízení, které předkládá zprávu o klimatické neutralitě, podepsané osobou oprávněnou ověřovatelem</v>
      </c>
    </row>
    <row r="4" spans="1:3" ht="54.45" customHeight="1" x14ac:dyDescent="0.25">
      <c r="B4" s="361" t="str">
        <f>Translations!B69</f>
        <v>Posudek (společnost poskytující dálkové vytápění)</v>
      </c>
      <c r="C4" s="362" t="str">
        <f>Translations!$B$70</f>
        <v>Formální posudek ke kombinované zprávě o klimatické neutralitě předložené společností pro skupinu stacionárních zařízení, která jsou součástí soustavy dálkového vytápění, které musí podepsat osoba oprávněná ověřovatelem</v>
      </c>
    </row>
    <row r="5" spans="1:3" ht="43.5" customHeight="1" x14ac:dyDescent="0.25">
      <c r="B5" s="1" t="str">
        <f>Translations!$B$71</f>
        <v>Příloha 1: ZJIŠTĚNÍ</v>
      </c>
      <c r="C5" s="78" t="str">
        <f>Translations!$B$72</f>
        <v>List s přehledem všech zbývajících – neopravených – nepřesností, neshod a nesouladů a klíčových možností zlepšení zjištěných při ověřování</v>
      </c>
    </row>
    <row r="6" spans="1:3" ht="54.75" customHeight="1" x14ac:dyDescent="0.25">
      <c r="B6" s="1" t="str">
        <f>Translations!$B$73</f>
        <v>Příloha 2: ZÁKLAD PRÁCE</v>
      </c>
      <c r="C6" s="78" t="str">
        <f>Translations!$B$74</f>
        <v>Tento list poskytuje souvislosti a další informace důležité pro posudek, jako jsou kritéria, která kontrolují proces ověřování (pravidla pro akreditaci/certifikaci atd.), a kritéria, podle nichž se ověřování provádí (pravidla EU ETS atd.).</v>
      </c>
    </row>
    <row r="7" spans="1:3" ht="46.95" customHeight="1" thickBot="1" x14ac:dyDescent="0.3">
      <c r="B7" s="29" t="str">
        <f>Translations!$B$75</f>
        <v xml:space="preserve">Příloha 3: ZMĚNY </v>
      </c>
      <c r="C7" s="79" t="str">
        <f>Translations!$B$76</f>
        <v>Tento list má poskytnout shrnutí všech změn zjištěných ověřovatelem, které mají dopad na milníky a cíle; a které nebyly nahlášeny příslušnému orgánu v době dokončení ověření.</v>
      </c>
    </row>
    <row r="8" spans="1:3" x14ac:dyDescent="0.25">
      <c r="B8" s="55"/>
      <c r="C8" s="55"/>
    </row>
    <row r="9" spans="1:3" ht="13.8" thickBot="1" x14ac:dyDescent="0.3">
      <c r="A9" s="508" t="str">
        <f>Translations!$B$77</f>
        <v>Barevné označení</v>
      </c>
      <c r="B9" s="508"/>
      <c r="C9" s="50"/>
    </row>
    <row r="10" spans="1:3" ht="55.8" customHeight="1" x14ac:dyDescent="0.25">
      <c r="A10" s="80"/>
      <c r="B10" s="509" t="str">
        <f>Translations!$B$78</f>
        <v>Vyplňte všechny žluté buňky v šabloně, případně škrtněte nebo pozměňte jakýkoli text, který je již v buňce, a to v souladu se zvláštními pokyny vpravo od buňky.  Je-li třeba zadat další místo, vložte další řádek níže a slučujte buňky.  Pokud přidáte řádky na kteroukoli stránku, zkontrolujte, zda se stránka stále správně tiskne, a v případě potřeby přenastavte prostor pro tisk.</v>
      </c>
      <c r="C10" s="510"/>
    </row>
    <row r="11" spans="1:3" ht="27" customHeight="1" thickBot="1" x14ac:dyDescent="0.3">
      <c r="A11" s="81"/>
      <c r="B11" s="511" t="str">
        <f>Translations!$B$79</f>
        <v xml:space="preserve">Modrá pole aktualizujte tak, aby byly vybrány pouze referenční dokumenty kritérií, které jsou relevantní pro vašeho ověřovatele a toto ověření. </v>
      </c>
      <c r="C11" s="512"/>
    </row>
    <row r="12" spans="1:3" ht="40.5" customHeight="1" thickBot="1" x14ac:dyDescent="0.3">
      <c r="A12" s="158"/>
      <c r="B12" s="513" t="str">
        <f>Translations!$B$80</f>
        <v>Další pokyny, návody nebo poznámky jsou v příslušných případech uvedeny vpravo od buněk. Přečtěte si je PŘED vyplněním vzoru. Formát stránky byl nastaven tak, aby vytiskl pouze příslušné oddíly posudku a příloh, a nikoli sloupec s pokyny.</v>
      </c>
      <c r="C12" s="514"/>
    </row>
    <row r="13" spans="1:3" ht="13.8" thickBot="1" x14ac:dyDescent="0.3">
      <c r="B13" s="55"/>
      <c r="C13" s="55"/>
    </row>
    <row r="14" spans="1:3" x14ac:dyDescent="0.25">
      <c r="B14" s="518" t="str">
        <f>Translations!$B$81</f>
        <v>Pro neoddělitelné provázání této zprávy o ověření s výkazem údajů, které se skutečně ověřily, existuje několik možností.</v>
      </c>
      <c r="C14" s="519"/>
    </row>
    <row r="15" spans="1:3" ht="12.75" customHeight="1" x14ac:dyDescent="0.25">
      <c r="B15" s="520" t="str">
        <f>Translations!$B$82</f>
        <v>Pokud členský stát poskytuje portál pro elektronické předávání údajů, obvykle není třeba přijímat žádná další opatření.</v>
      </c>
      <c r="C15" s="521"/>
    </row>
    <row r="16" spans="1:3" ht="38.25" customHeight="1" x14ac:dyDescent="0.25">
      <c r="B16" s="520" t="str">
        <f>Translations!$B$83</f>
        <v>Další možností je, že ověřovatel zasílá ověřenou zprávu a zprávu o ověření příslušnému orgánu, a to nezávisle na jejich formálním podání provozovatelem, aby byl zajištěn důkaz, že po ověření nebyly změněny žádné údaje.</v>
      </c>
      <c r="C16" s="521"/>
    </row>
    <row r="17" spans="2:3" ht="45.6" customHeight="1" x14ac:dyDescent="0.25">
      <c r="B17" s="520" t="str">
        <f>Translations!$B$84</f>
        <v>Příslušné orgány mohou rovněž požadovat, aby ověřovatel zkopíroval listy „Opinion statement“ a přílohy 1 až 3 do výkazu údajů provozovatele, nebo aby stanovil jiné prostředky pro zajištění neporušenosti údajů, jako je kopírování příslušných údajů z výkazu údajů do zprávy o ověření.</v>
      </c>
      <c r="C17" s="521"/>
    </row>
    <row r="18" spans="2:3" ht="30" customHeight="1" thickBot="1" x14ac:dyDescent="0.3">
      <c r="B18" s="522" t="str">
        <f>Translations!$B$85</f>
        <v>Aby bylo zajištěno, že operátoři a ověřovatelé získají jistotu, pokud jde o přístup, který má být použit, měl by příslušný orgán poskytnout níže uvedené podrobné pokyny.</v>
      </c>
      <c r="C18" s="523"/>
    </row>
    <row r="20" spans="2:3" ht="13.8" thickBot="1" x14ac:dyDescent="0.3">
      <c r="B20" s="459" t="str">
        <f>Translations!$B$86</f>
        <v>Zvláštní pokyny pro členský stát:</v>
      </c>
      <c r="C20" s="460"/>
    </row>
    <row r="21" spans="2:3" x14ac:dyDescent="0.25">
      <c r="B21" s="516"/>
      <c r="C21" s="503"/>
    </row>
    <row r="22" spans="2:3" x14ac:dyDescent="0.25">
      <c r="B22" s="515"/>
      <c r="C22" s="465"/>
    </row>
    <row r="23" spans="2:3" x14ac:dyDescent="0.25">
      <c r="B23" s="515"/>
      <c r="C23" s="465"/>
    </row>
    <row r="24" spans="2:3" x14ac:dyDescent="0.25">
      <c r="B24" s="515"/>
      <c r="C24" s="465"/>
    </row>
    <row r="25" spans="2:3" x14ac:dyDescent="0.25">
      <c r="B25" s="515"/>
      <c r="C25" s="465"/>
    </row>
    <row r="26" spans="2:3" x14ac:dyDescent="0.25">
      <c r="B26" s="515"/>
      <c r="C26" s="465"/>
    </row>
    <row r="27" spans="2:3" x14ac:dyDescent="0.25">
      <c r="B27" s="515"/>
      <c r="C27" s="465"/>
    </row>
    <row r="28" spans="2:3" x14ac:dyDescent="0.25">
      <c r="B28" s="515"/>
      <c r="C28" s="465"/>
    </row>
    <row r="29" spans="2:3" x14ac:dyDescent="0.25">
      <c r="B29" s="515"/>
      <c r="C29" s="465"/>
    </row>
    <row r="30" spans="2:3" x14ac:dyDescent="0.25">
      <c r="B30" s="515"/>
      <c r="C30" s="465"/>
    </row>
    <row r="31" spans="2:3" x14ac:dyDescent="0.25">
      <c r="B31" s="515"/>
      <c r="C31" s="465"/>
    </row>
    <row r="32" spans="2:3" x14ac:dyDescent="0.25">
      <c r="B32" s="515"/>
      <c r="C32" s="465"/>
    </row>
    <row r="33" spans="2:3" x14ac:dyDescent="0.25">
      <c r="B33" s="515"/>
      <c r="C33" s="465"/>
    </row>
    <row r="34" spans="2:3" x14ac:dyDescent="0.25">
      <c r="B34" s="515"/>
      <c r="C34" s="465"/>
    </row>
    <row r="35" spans="2:3" x14ac:dyDescent="0.25">
      <c r="B35" s="515"/>
      <c r="C35" s="465"/>
    </row>
    <row r="36" spans="2:3" x14ac:dyDescent="0.25">
      <c r="B36" s="515"/>
      <c r="C36" s="465"/>
    </row>
    <row r="37" spans="2:3" x14ac:dyDescent="0.25">
      <c r="B37" s="515"/>
      <c r="C37" s="465"/>
    </row>
    <row r="38" spans="2:3" x14ac:dyDescent="0.25">
      <c r="B38" s="515"/>
      <c r="C38" s="465"/>
    </row>
    <row r="39" spans="2:3" ht="13.8" thickBot="1" x14ac:dyDescent="0.3">
      <c r="B39" s="517"/>
      <c r="C39" s="469"/>
    </row>
  </sheetData>
  <sheetProtection sheet="1" formatCells="0" formatColumns="0" formatRows="0"/>
  <mergeCells count="30">
    <mergeCell ref="B36:C36"/>
    <mergeCell ref="B37:C37"/>
    <mergeCell ref="B38:C38"/>
    <mergeCell ref="B39:C39"/>
    <mergeCell ref="B14:C14"/>
    <mergeCell ref="B15:C15"/>
    <mergeCell ref="B16:C16"/>
    <mergeCell ref="B17:C17"/>
    <mergeCell ref="B18:C18"/>
    <mergeCell ref="B20:C20"/>
    <mergeCell ref="B31:C31"/>
    <mergeCell ref="B32:C32"/>
    <mergeCell ref="B33:C33"/>
    <mergeCell ref="B34:C34"/>
    <mergeCell ref="B35:C35"/>
    <mergeCell ref="B28:C28"/>
    <mergeCell ref="B29:C29"/>
    <mergeCell ref="B30:C30"/>
    <mergeCell ref="B26:C26"/>
    <mergeCell ref="B27:C27"/>
    <mergeCell ref="B21:C21"/>
    <mergeCell ref="B22:C22"/>
    <mergeCell ref="B23:C23"/>
    <mergeCell ref="B24:C24"/>
    <mergeCell ref="B25:C25"/>
    <mergeCell ref="A9:B9"/>
    <mergeCell ref="B2:C2"/>
    <mergeCell ref="B10:C10"/>
    <mergeCell ref="B11:C11"/>
    <mergeCell ref="B12:C12"/>
  </mergeCells>
  <phoneticPr fontId="35" type="noConversion"/>
  <hyperlinks>
    <hyperlink ref="B3" location="'Opinion Statement (Inst)'!A1" display="'Opinion Statement (Inst)'!A1" xr:uid="{00000000-0004-0000-0100-000000000000}"/>
    <hyperlink ref="B5" location="'Annex 1 - Findings'!A1" display="Annex 1 : FINDINGS" xr:uid="{00000000-0004-0000-0100-000001000000}"/>
    <hyperlink ref="B6" location="'Annex 2 - basis of work'!A1" display="Annex 2 : BASIS OF WORK" xr:uid="{00000000-0004-0000-0100-000002000000}"/>
    <hyperlink ref="B7" location="'Annex 3 - Changes '!A1" display="Annex 3 : CHANGES " xr:uid="{00000000-0004-0000-0100-000003000000}"/>
    <hyperlink ref="B4" location="'Opinion Statement (DistHeat)'!A1" display="'Opinion Statement (DistHeat)'!A1" xr:uid="{BCDCFE39-DFA9-444A-9F06-378118323222}"/>
  </hyperlinks>
  <pageMargins left="0.74803149606299213" right="0.74803149606299213" top="0.35433070866141736" bottom="0.78740157480314965" header="0.23622047244094491" footer="0.47244094488188981"/>
  <pageSetup paperSize="9" scale="85" orientation="portrait" r:id="rId1"/>
  <headerFooter>
    <oddFooter>&amp;L&amp;F/
&amp;A&amp;C&amp;P/&amp;N&amp;RPrinted : &amp;D/&amp;T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151"/>
  <sheetViews>
    <sheetView workbookViewId="0">
      <selection activeCell="F5" sqref="F5"/>
    </sheetView>
  </sheetViews>
  <sheetFormatPr defaultColWidth="9.21875" defaultRowHeight="13.2" outlineLevelRow="1" x14ac:dyDescent="0.25"/>
  <cols>
    <col min="1" max="1" width="32.21875" style="55" customWidth="1"/>
    <col min="2" max="5" width="15.6640625" style="64" customWidth="1"/>
    <col min="6" max="6" width="93.6640625" style="387" customWidth="1"/>
    <col min="7" max="7" width="9.21875" style="138"/>
    <col min="8" max="16384" width="9.21875" style="44"/>
  </cols>
  <sheetData>
    <row r="1" spans="1:7" ht="12.75" customHeight="1" x14ac:dyDescent="0.25">
      <c r="A1" s="524" t="str">
        <f>Translations!$B$88</f>
        <v>Tento list je určen pouze pro podávání zpráv zařízeními INDIVIDUAL. Pro vykazování ze strany okrskových tepláren použijte list: „Opinion Statement  (DistHeat)“</v>
      </c>
      <c r="B1" s="524"/>
      <c r="C1" s="524"/>
      <c r="D1" s="524"/>
      <c r="E1" s="524"/>
    </row>
    <row r="2" spans="1:7" x14ac:dyDescent="0.25">
      <c r="A2" s="524"/>
      <c r="B2" s="524"/>
      <c r="C2" s="524"/>
      <c r="D2" s="524"/>
      <c r="E2" s="524"/>
    </row>
    <row r="3" spans="1:7" x14ac:dyDescent="0.25">
      <c r="A3" s="388"/>
      <c r="B3" s="525"/>
      <c r="C3" s="525"/>
      <c r="D3" s="525"/>
      <c r="E3" s="525"/>
    </row>
    <row r="4" spans="1:7" ht="15" customHeight="1" x14ac:dyDescent="0.25">
      <c r="A4" s="524" t="str">
        <f>Translations!$B$89</f>
        <v>Před vydáním tohoto prohlášení o ověření skryjte tento list:</v>
      </c>
      <c r="B4" s="524"/>
      <c r="C4" s="524"/>
      <c r="D4" s="524"/>
      <c r="E4" s="524"/>
    </row>
    <row r="5" spans="1:7" ht="25.2" customHeight="1" x14ac:dyDescent="0.25">
      <c r="A5" s="388"/>
      <c r="B5" s="525" t="str">
        <f>Translations!$B$90</f>
        <v>Opinion Statement  (DistHeat)</v>
      </c>
      <c r="C5" s="525"/>
      <c r="D5" s="525"/>
      <c r="E5" s="525"/>
    </row>
    <row r="6" spans="1:7" x14ac:dyDescent="0.25">
      <c r="F6" s="389" t="str">
        <f>Translations!$B$6</f>
        <v>POKYNY PRO OVĚŘOVATELE</v>
      </c>
    </row>
    <row r="7" spans="1:7" ht="31.5" customHeight="1" x14ac:dyDescent="0.25">
      <c r="A7" s="531" t="str">
        <f>Translations!$B$91</f>
        <v>Zpráva o ověření nezávislého přiměřeného ujištění a prohlášení o posudku:
Systém Evropské unie pro obchodování s emisemi</v>
      </c>
      <c r="B7" s="531"/>
      <c r="C7" s="531"/>
      <c r="D7" s="531"/>
      <c r="E7" s="531"/>
      <c r="F7" s="614" t="str">
        <f>Translations!$B$92</f>
        <v>&lt;Vyplňte všechny žluté buňky v šabloně posudku a vymažte nebo případně pozměňte jakýkoli text, který je již v buňce.  Je-li třeba zadat další místo, vložte další řádek níže a slučujte buňky.  Další pokyny nebo poznámky jsou uvedeny níže u jednotlivých řádků, je-li to relevantní.  Další podrobnosti týkající se souvislostí ověřování atd. by měly být uvedeny v příloze 2.
Není-li otázka pro prováděné ověření relevantní, uveďte „nepoužije se“ a nenechávejte buňku prázdnou&gt;</v>
      </c>
    </row>
    <row r="8" spans="1:7" x14ac:dyDescent="0.25">
      <c r="A8" s="532" t="str">
        <f>Translations!$B$8</f>
        <v>Zpráva o klimatické neutralitě v rámci systému EU ETS</v>
      </c>
      <c r="B8" s="532"/>
      <c r="C8" s="532"/>
      <c r="D8" s="532"/>
      <c r="E8" s="532"/>
      <c r="F8" s="614"/>
    </row>
    <row r="9" spans="1:7" ht="13.8" thickBot="1" x14ac:dyDescent="0.3">
      <c r="B9" s="391"/>
      <c r="C9" s="391"/>
      <c r="D9" s="391"/>
      <c r="E9" s="391"/>
      <c r="F9" s="614"/>
    </row>
    <row r="10" spans="1:7" ht="22.5" customHeight="1" thickBot="1" x14ac:dyDescent="0.3">
      <c r="A10" s="528" t="str">
        <f>Translations!$B$94</f>
        <v>PODROBNOSTI O PROVOZOVATELI</v>
      </c>
      <c r="B10" s="529"/>
      <c r="C10" s="529"/>
      <c r="D10" s="529"/>
      <c r="E10" s="530"/>
      <c r="F10" s="614"/>
    </row>
    <row r="11" spans="1:7" ht="12.75" customHeight="1" x14ac:dyDescent="0.25">
      <c r="A11" s="106" t="str">
        <f>Translations!$B$95</f>
        <v xml:space="preserve">Jméno provozovatele: </v>
      </c>
      <c r="B11" s="615"/>
      <c r="C11" s="615"/>
      <c r="D11" s="615"/>
      <c r="E11" s="616"/>
      <c r="F11" s="614"/>
    </row>
    <row r="12" spans="1:7" x14ac:dyDescent="0.25">
      <c r="A12" s="159" t="str">
        <f>Translations!$B$96</f>
        <v>Název zařízení:</v>
      </c>
      <c r="B12" s="551"/>
      <c r="C12" s="551"/>
      <c r="D12" s="551"/>
      <c r="E12" s="552"/>
      <c r="F12" s="73"/>
    </row>
    <row r="13" spans="1:7" ht="27" customHeight="1" x14ac:dyDescent="0.25">
      <c r="A13" s="159" t="str">
        <f>Translations!$B$97</f>
        <v>Adresa zařízení:</v>
      </c>
      <c r="B13" s="551"/>
      <c r="C13" s="551"/>
      <c r="D13" s="551"/>
      <c r="E13" s="552"/>
      <c r="F13" s="73"/>
    </row>
    <row r="14" spans="1:7" x14ac:dyDescent="0.25">
      <c r="A14" s="159" t="str">
        <f>Translations!$B$98</f>
        <v xml:space="preserve">Jednoznačný identifikační kód: </v>
      </c>
      <c r="B14" s="551"/>
      <c r="C14" s="551"/>
      <c r="D14" s="551"/>
      <c r="E14" s="552"/>
      <c r="F14" s="73"/>
    </row>
    <row r="15" spans="1:7" ht="26.4" x14ac:dyDescent="0.25">
      <c r="A15" s="159" t="str">
        <f>Translations!$B$99</f>
        <v xml:space="preserve">Číslo povolení k vypouštění emisí skleníkových plynů: </v>
      </c>
      <c r="B15" s="551"/>
      <c r="C15" s="551"/>
      <c r="D15" s="551"/>
      <c r="E15" s="552"/>
      <c r="F15" s="73"/>
    </row>
    <row r="16" spans="1:7" s="52" customFormat="1" ht="39" customHeight="1" x14ac:dyDescent="0.25">
      <c r="A16" s="159" t="str">
        <f>Translations!$B$100</f>
        <v>Datum (data) příslušného plánu klimatické neutrality a doba platnosti každého plánu:</v>
      </c>
      <c r="B16" s="551"/>
      <c r="C16" s="551"/>
      <c r="D16" s="551"/>
      <c r="E16" s="552"/>
      <c r="F16" s="73" t="str">
        <f>Translations!$B$101</f>
        <v xml:space="preserve">&lt;Uveďte všechny verze plánu klimatické neutrality, které jsou relevantní pro vykazované období, včetně všech verzí, které byly schváleny těsně před vydáním zprávy o ověření a které jsou relevantní pro vykazované období.&gt;
</v>
      </c>
      <c r="G16" s="138"/>
    </row>
    <row r="17" spans="1:7" s="52" customFormat="1" ht="53.4" customHeight="1" x14ac:dyDescent="0.25">
      <c r="A17" s="159" t="str">
        <f>Translations!$B$102</f>
        <v>Byly výše uvedené plány klimatické neutrality zkontrolovány příslušným orgánem a jsou považovány za vyhovující?</v>
      </c>
      <c r="B17" s="542" t="s">
        <v>658</v>
      </c>
      <c r="C17" s="542"/>
      <c r="D17" s="542"/>
      <c r="E17" s="543"/>
      <c r="F17" s="73" t="str">
        <f>Translations!$B$103</f>
        <v>&lt;Uveďte, zda byl plán klimatické neutrality zkontrolován příslušným orgánem a považován za vyhovující. Ověřovatel by měl zkontrolovat, zda mezi provozovatelem a příslušným orgánem existuje za tímto účelem shoda. Pokud z korespondence vyplývá, že plán nebyl považován za vyhovující, ověřovatel to uvede v prohlášení o ověřovacím posudku a v příloze 3&gt;</v>
      </c>
      <c r="G17" s="138"/>
    </row>
    <row r="18" spans="1:7" s="52" customFormat="1" ht="34.049999999999997" customHeight="1" x14ac:dyDescent="0.25">
      <c r="A18" s="159" t="str">
        <f>Translations!$B$104</f>
        <v>Příslušný orgán, který kontroluje plány klimatické neutrality:</v>
      </c>
      <c r="B18" s="551"/>
      <c r="C18" s="551"/>
      <c r="D18" s="551"/>
      <c r="E18" s="552"/>
      <c r="F18" s="73" t="str">
        <f>Translations!$B$105</f>
        <v>&lt;Vložte název  příslušného orgánu, který je odpovědný za kontrolu plánů klimatické neutrality&gt;</v>
      </c>
      <c r="G18" s="138"/>
    </row>
    <row r="19" spans="1:7" x14ac:dyDescent="0.25">
      <c r="A19" s="159" t="str">
        <f>Translations!$B$106</f>
        <v>Činnost podle přílohy I:</v>
      </c>
      <c r="B19" s="542" t="s">
        <v>658</v>
      </c>
      <c r="C19" s="542"/>
      <c r="D19" s="542"/>
      <c r="E19" s="543"/>
      <c r="F19" s="73" t="str">
        <f>Translations!$B$107</f>
        <v>&lt;Vyberte hlavní činnost zařízení podle přílohy I&gt;</v>
      </c>
    </row>
    <row r="20" spans="1:7" ht="13.8" thickBot="1" x14ac:dyDescent="0.3">
      <c r="A20" s="393" t="str">
        <f>Translations!$B$108</f>
        <v>Další činnosti podle přílohy I:</v>
      </c>
      <c r="B20" s="549" t="s">
        <v>658</v>
      </c>
      <c r="C20" s="549"/>
      <c r="D20" s="549"/>
      <c r="E20" s="550"/>
      <c r="F20" s="73" t="str">
        <f>Translations!$B$109</f>
        <v>&lt;Je-li relevantní, uveďte zde všechny ostatní činnosti uvedené v příloze I, které se na ně vztahují.&gt;</v>
      </c>
    </row>
    <row r="21" spans="1:7" ht="13.8" thickBot="1" x14ac:dyDescent="0.3">
      <c r="A21" s="526"/>
      <c r="B21" s="527"/>
      <c r="C21" s="527"/>
      <c r="D21" s="527"/>
      <c r="E21" s="527"/>
      <c r="F21" s="390"/>
    </row>
    <row r="22" spans="1:7" ht="15.75" customHeight="1" thickBot="1" x14ac:dyDescent="0.3">
      <c r="A22" s="528" t="str">
        <f>Translations!$B$111</f>
        <v>PODROBNOSTI ZPRÁVY</v>
      </c>
      <c r="B22" s="529"/>
      <c r="C22" s="529"/>
      <c r="D22" s="529"/>
      <c r="E22" s="530"/>
      <c r="F22" s="390"/>
    </row>
    <row r="23" spans="1:7" ht="25.95" customHeight="1" x14ac:dyDescent="0.25">
      <c r="A23" s="159" t="str">
        <f>Translations!$B$112</f>
        <v>Typ výkazu:</v>
      </c>
      <c r="B23" s="544" t="str">
        <f>Translations!$B$113</f>
        <v>Zpráva o klimatické neutralitě – jednotlivé zařízení</v>
      </c>
      <c r="C23" s="544"/>
      <c r="D23" s="544"/>
      <c r="E23" s="545"/>
      <c r="F23" s="390"/>
    </row>
    <row r="24" spans="1:7" ht="18.75" customHeight="1" x14ac:dyDescent="0.25">
      <c r="A24" s="394" t="str">
        <f>Translations!$B$114</f>
        <v>Vykazované období</v>
      </c>
      <c r="B24" s="542" t="s">
        <v>658</v>
      </c>
      <c r="C24" s="542"/>
      <c r="D24" s="542"/>
      <c r="E24" s="543"/>
      <c r="F24" s="73" t="str">
        <f>Translations!$B$115</f>
        <v>&lt;Vyberte příslušné vykazované období, kterého se milníky a cíle týkají&gt;</v>
      </c>
    </row>
    <row r="25" spans="1:7" ht="31.8" customHeight="1" x14ac:dyDescent="0.25">
      <c r="A25" s="394" t="str">
        <f>Translations!$B$116</f>
        <v>Datum zprávy o klimatické neutralitě:</v>
      </c>
      <c r="B25" s="544"/>
      <c r="C25" s="544"/>
      <c r="D25" s="544"/>
      <c r="E25" s="545"/>
      <c r="F25" s="563" t="str">
        <f>Translations!$B$118</f>
        <v>&lt;Vložte datum a číslo verze zprávy, která byla ověřena (musí odpovídat datu v kontrolním listu verze zprávy, do které je tento ověřovací posudek vložen nebo připojen. Datum a číslo verze musí být konečnými daty a čísly verze zprávy, pokud byla před dokončením ověření revidována nebo aktualizována&gt;</v>
      </c>
    </row>
    <row r="26" spans="1:7" ht="41.55" customHeight="1" x14ac:dyDescent="0.25">
      <c r="A26" s="394" t="str">
        <f>Translations!$B$117</f>
        <v>Číslo verze CNR:</v>
      </c>
      <c r="B26" s="544"/>
      <c r="C26" s="544"/>
      <c r="D26" s="544"/>
      <c r="E26" s="545"/>
      <c r="F26" s="563"/>
    </row>
    <row r="27" spans="1:7" ht="34.5" customHeight="1" thickBot="1" x14ac:dyDescent="0.3">
      <c r="A27" s="393" t="str">
        <f>Translations!$B$119</f>
        <v>Referenční dokument:</v>
      </c>
      <c r="B27" s="546"/>
      <c r="C27" s="546"/>
      <c r="D27" s="546"/>
      <c r="E27" s="547"/>
      <c r="F27" s="73" t="str">
        <f>Translations!$B$120</f>
        <v>&lt;Vložte název souboru obsahujícího zprávu s údaji, včetně konečného data a čísla verze. Mělo by se jednat o název elektronického souboru, který by měl obsahovat číslo data a verze v konvence pro pojmenování souborů&gt;</v>
      </c>
    </row>
    <row r="28" spans="1:7" ht="13.8" thickBot="1" x14ac:dyDescent="0.3">
      <c r="A28" s="526"/>
      <c r="B28" s="527"/>
      <c r="C28" s="527"/>
      <c r="D28" s="527"/>
      <c r="E28" s="527"/>
      <c r="F28" s="390"/>
    </row>
    <row r="29" spans="1:7" ht="19.5" customHeight="1" thickBot="1" x14ac:dyDescent="0.3">
      <c r="A29" s="528" t="str">
        <f>Translations!$B$110</f>
        <v>OVĚŘENÍ DOSAŽENÍ MILNÍKŮ A CÍLŮ</v>
      </c>
      <c r="B29" s="529"/>
      <c r="C29" s="529"/>
      <c r="D29" s="529"/>
      <c r="E29" s="530"/>
      <c r="F29" s="390"/>
    </row>
    <row r="30" spans="1:7" ht="6" customHeight="1" thickBot="1" x14ac:dyDescent="0.3">
      <c r="A30" s="548"/>
      <c r="B30" s="531"/>
      <c r="C30" s="531"/>
      <c r="D30" s="531"/>
      <c r="E30" s="531"/>
      <c r="F30" s="73"/>
    </row>
    <row r="31" spans="1:7" ht="18.75" customHeight="1" x14ac:dyDescent="0.25">
      <c r="A31" s="536" t="str">
        <f>Translations!$B$121</f>
        <v>Ověřené údaje týkající se cílů:</v>
      </c>
      <c r="B31" s="537"/>
      <c r="C31" s="537"/>
      <c r="D31" s="537"/>
      <c r="E31" s="538"/>
      <c r="F31" s="73"/>
    </row>
    <row r="32" spans="1:7" s="137" customFormat="1" ht="29.4" customHeight="1" x14ac:dyDescent="0.25">
      <c r="A32" s="395" t="str">
        <f>Translations!$B$122</f>
        <v>Dílčí zařízení</v>
      </c>
      <c r="B32" s="412" t="str">
        <f>Translations!$B$124</f>
        <v>Intenzita nebo hodnota emisí</v>
      </c>
      <c r="C32" s="634" t="str">
        <f>Translations!$B$125</f>
        <v>Typ cíle</v>
      </c>
      <c r="D32" s="635"/>
      <c r="E32" s="413" t="str">
        <f>Translations!$B$126</f>
        <v>Cíl splněn</v>
      </c>
      <c r="F32" s="73" t="str">
        <f>Translations!$B$127</f>
        <v>&lt;Vložte příslušné údaje ze zprávy, která je předmětem ověření, a uveďte, zda bylo dosaženo souvisejícího cíle&gt;</v>
      </c>
      <c r="G32" s="138"/>
    </row>
    <row r="33" spans="1:7" s="137" customFormat="1" ht="16.95" customHeight="1" x14ac:dyDescent="0.25">
      <c r="A33" s="271" t="s">
        <v>658</v>
      </c>
      <c r="B33" s="265"/>
      <c r="C33" s="533" t="s">
        <v>658</v>
      </c>
      <c r="D33" s="535"/>
      <c r="E33" s="386" t="s">
        <v>658</v>
      </c>
      <c r="F33" s="553" t="str">
        <f>Translations!$B$128</f>
        <v>DŮLEŽITÁ POZNÁMKA: Posudek„ověřeno jako uspokojivé“ nebo „ověřeno s připomínkami“ MŮŽEBÝT UDĚLEN POUZE POKUD bylo dosaženo všech cílů a milníků pro VŠECHNA zařízení zahrnutá ve zprávě za vykazované období.</v>
      </c>
      <c r="G33" s="138"/>
    </row>
    <row r="34" spans="1:7" s="137" customFormat="1" ht="29.4" customHeight="1" x14ac:dyDescent="0.25">
      <c r="A34" s="271" t="s">
        <v>658</v>
      </c>
      <c r="B34" s="265"/>
      <c r="C34" s="533" t="s">
        <v>658</v>
      </c>
      <c r="D34" s="535"/>
      <c r="E34" s="386" t="s">
        <v>658</v>
      </c>
      <c r="F34" s="553"/>
      <c r="G34" s="138"/>
    </row>
    <row r="35" spans="1:7" s="137" customFormat="1" ht="16.95" customHeight="1" x14ac:dyDescent="0.25">
      <c r="A35" s="271" t="s">
        <v>658</v>
      </c>
      <c r="B35" s="265"/>
      <c r="C35" s="533" t="s">
        <v>658</v>
      </c>
      <c r="D35" s="535"/>
      <c r="E35" s="386" t="s">
        <v>658</v>
      </c>
      <c r="G35" s="138"/>
    </row>
    <row r="36" spans="1:7" s="137" customFormat="1" ht="16.95" customHeight="1" x14ac:dyDescent="0.25">
      <c r="A36" s="271" t="s">
        <v>658</v>
      </c>
      <c r="B36" s="265"/>
      <c r="C36" s="533" t="s">
        <v>658</v>
      </c>
      <c r="D36" s="535"/>
      <c r="E36" s="386" t="s">
        <v>658</v>
      </c>
      <c r="F36" s="396"/>
      <c r="G36" s="138"/>
    </row>
    <row r="37" spans="1:7" s="137" customFormat="1" ht="16.95" customHeight="1" x14ac:dyDescent="0.25">
      <c r="A37" s="271" t="s">
        <v>658</v>
      </c>
      <c r="B37" s="265"/>
      <c r="C37" s="533" t="s">
        <v>658</v>
      </c>
      <c r="D37" s="535"/>
      <c r="E37" s="386" t="s">
        <v>658</v>
      </c>
      <c r="F37" s="397" t="str">
        <f>Translations!$B$129</f>
        <v>&lt;Prosím skryjte prázdné řádky, které se nepoužívají&gt;</v>
      </c>
      <c r="G37" s="138"/>
    </row>
    <row r="38" spans="1:7" s="137" customFormat="1" ht="16.95" customHeight="1" x14ac:dyDescent="0.25">
      <c r="A38" s="271" t="s">
        <v>658</v>
      </c>
      <c r="B38" s="265"/>
      <c r="C38" s="533" t="s">
        <v>658</v>
      </c>
      <c r="D38" s="535"/>
      <c r="E38" s="386" t="s">
        <v>658</v>
      </c>
      <c r="F38" s="396"/>
      <c r="G38" s="138"/>
    </row>
    <row r="39" spans="1:7" s="137" customFormat="1" ht="16.95" customHeight="1" x14ac:dyDescent="0.25">
      <c r="A39" s="271" t="s">
        <v>658</v>
      </c>
      <c r="B39" s="265"/>
      <c r="C39" s="533" t="s">
        <v>658</v>
      </c>
      <c r="D39" s="535"/>
      <c r="E39" s="386" t="s">
        <v>658</v>
      </c>
      <c r="F39" s="396"/>
      <c r="G39" s="138"/>
    </row>
    <row r="40" spans="1:7" s="137" customFormat="1" ht="16.95" customHeight="1" x14ac:dyDescent="0.25">
      <c r="A40" s="271" t="s">
        <v>658</v>
      </c>
      <c r="B40" s="265"/>
      <c r="C40" s="533" t="s">
        <v>658</v>
      </c>
      <c r="D40" s="535"/>
      <c r="E40" s="386" t="s">
        <v>658</v>
      </c>
      <c r="F40" s="396"/>
      <c r="G40" s="138"/>
    </row>
    <row r="41" spans="1:7" s="137" customFormat="1" ht="16.95" customHeight="1" x14ac:dyDescent="0.25">
      <c r="A41" s="271" t="s">
        <v>658</v>
      </c>
      <c r="B41" s="265"/>
      <c r="C41" s="533" t="s">
        <v>658</v>
      </c>
      <c r="D41" s="535"/>
      <c r="E41" s="386" t="s">
        <v>658</v>
      </c>
      <c r="F41" s="396"/>
      <c r="G41" s="138"/>
    </row>
    <row r="42" spans="1:7" s="137" customFormat="1" ht="16.95" customHeight="1" x14ac:dyDescent="0.25">
      <c r="A42" s="271" t="s">
        <v>658</v>
      </c>
      <c r="B42" s="265"/>
      <c r="C42" s="533" t="s">
        <v>658</v>
      </c>
      <c r="D42" s="535"/>
      <c r="E42" s="386" t="s">
        <v>658</v>
      </c>
      <c r="F42" s="396"/>
      <c r="G42" s="138"/>
    </row>
    <row r="43" spans="1:7" ht="42.45" customHeight="1" x14ac:dyDescent="0.25">
      <c r="A43" s="559" t="str">
        <f>Translations!$B$130</f>
        <v>Splněné milníky:</v>
      </c>
      <c r="B43" s="554" t="str">
        <f>Translations!$B$131</f>
        <v>Milníky pro stávající vykazované období stanovené v plánu klimatické neutrality byly splněny s výjimkou těchto:</v>
      </c>
      <c r="C43" s="555"/>
      <c r="D43" s="555"/>
      <c r="E43" s="556"/>
      <c r="F43" s="73"/>
    </row>
    <row r="44" spans="1:7" ht="18.75" customHeight="1" x14ac:dyDescent="0.25">
      <c r="A44" s="560"/>
      <c r="B44" s="384" t="str">
        <f>Translations!$B$132</f>
        <v>Milník č. </v>
      </c>
      <c r="C44" s="557" t="str">
        <f>Translations!$B$133</f>
        <v>Komentáře</v>
      </c>
      <c r="D44" s="557"/>
      <c r="E44" s="558"/>
      <c r="F44" s="73"/>
    </row>
    <row r="45" spans="1:7" ht="15.45" customHeight="1" x14ac:dyDescent="0.25">
      <c r="A45" s="560"/>
      <c r="B45" s="257">
        <v>1</v>
      </c>
      <c r="C45" s="533">
        <v>1</v>
      </c>
      <c r="D45" s="534"/>
      <c r="E45" s="562"/>
      <c r="F45" s="563" t="str">
        <f>Translations!$B$134</f>
        <v>&lt; Uveďte referenční číslo každého milníku, kterého NENÍ dosaženo, a připojte stručnou poznámku k důvodu, proč milník nebyl splněn&gt;</v>
      </c>
    </row>
    <row r="46" spans="1:7" ht="15.45" customHeight="1" x14ac:dyDescent="0.25">
      <c r="A46" s="560"/>
      <c r="B46" s="257">
        <v>2</v>
      </c>
      <c r="C46" s="533">
        <v>2</v>
      </c>
      <c r="D46" s="534"/>
      <c r="E46" s="562"/>
      <c r="F46" s="563"/>
    </row>
    <row r="47" spans="1:7" ht="15.45" customHeight="1" x14ac:dyDescent="0.25">
      <c r="A47" s="560"/>
      <c r="B47" s="257">
        <v>3</v>
      </c>
      <c r="C47" s="533">
        <v>3</v>
      </c>
      <c r="D47" s="534"/>
      <c r="E47" s="562"/>
      <c r="F47" s="73"/>
    </row>
    <row r="48" spans="1:7" ht="15.45" customHeight="1" x14ac:dyDescent="0.25">
      <c r="A48" s="560"/>
      <c r="B48" s="257">
        <v>4</v>
      </c>
      <c r="C48" s="533">
        <v>4</v>
      </c>
      <c r="D48" s="534"/>
      <c r="E48" s="562"/>
      <c r="F48" s="73"/>
    </row>
    <row r="49" spans="1:7" ht="15.45" customHeight="1" x14ac:dyDescent="0.25">
      <c r="A49" s="561"/>
      <c r="B49" s="257">
        <v>5</v>
      </c>
      <c r="C49" s="533">
        <v>5</v>
      </c>
      <c r="D49" s="534"/>
      <c r="E49" s="562"/>
      <c r="F49" s="73"/>
    </row>
    <row r="50" spans="1:7" ht="6" customHeight="1" x14ac:dyDescent="0.25">
      <c r="A50" s="539"/>
      <c r="B50" s="540"/>
      <c r="C50" s="540"/>
      <c r="D50" s="540"/>
      <c r="E50" s="541"/>
      <c r="F50" s="73"/>
    </row>
    <row r="51" spans="1:7" ht="52.8" x14ac:dyDescent="0.25">
      <c r="A51" s="159" t="str">
        <f>Translations!$B$135</f>
        <v>Došlo ve vykazovaném období k nějakým změnám, které mají vliv na milníky a cíle?</v>
      </c>
      <c r="B51" s="533" t="s">
        <v>658</v>
      </c>
      <c r="C51" s="534"/>
      <c r="D51" s="534"/>
      <c r="E51" s="535"/>
      <c r="F51" s="73" t="str">
        <f>Translations!$B$136</f>
        <v xml:space="preserve">&lt;Ano/Ne (Pokud ano, odpovězte odpovídajícím způsobem na níže uvedenou otázku v souladu s pravidly a uveďte v příloze 3 stručné podrobnosti o čemkoli, co nebylo před dokončením ověření nahlášeno příslušnému orgánu).&gt;
</v>
      </c>
    </row>
    <row r="52" spans="1:7" ht="73.8" customHeight="1" thickBot="1" x14ac:dyDescent="0.3">
      <c r="A52" s="393" t="str">
        <f>Translations!$B$137</f>
        <v>Byl plán pro klimatickou neutralitu aktualizován s ohledem na milníky a cíle během vykazovaného období? (Článek 22d FAR)?</v>
      </c>
      <c r="B52" s="533" t="s">
        <v>658</v>
      </c>
      <c r="C52" s="534"/>
      <c r="D52" s="534"/>
      <c r="E52" s="535"/>
      <c r="F52" s="73" t="str">
        <f>Translations!$B$138</f>
        <v xml:space="preserve">&lt;Ano/Ne (Pokud ano, odpovězte odpovídajícím způsobem na níže uvedenou otázku v souladu s pravidly a uveďte v příloze 3 stručné podrobnosti o čemkoli, co nebylo před dokončením ověření nahlášeno příslušnému orgánu). Pokyny GD11 k plánům klimatické neutrality jako podmínka pro přidělování bezplatných povolenek poskytují více informací&gt;
</v>
      </c>
    </row>
    <row r="53" spans="1:7" ht="9" customHeight="1" thickBot="1" x14ac:dyDescent="0.3">
      <c r="B53" s="391"/>
      <c r="C53" s="391"/>
      <c r="D53" s="391"/>
      <c r="E53" s="391"/>
      <c r="F53" s="390"/>
    </row>
    <row r="54" spans="1:7" ht="19.95" customHeight="1" thickBot="1" x14ac:dyDescent="0.3">
      <c r="A54" s="528" t="str">
        <f>Translations!$B$139</f>
        <v>PODROBNOSTI O OVĚŘENÍ NA MÍSTĚ</v>
      </c>
      <c r="B54" s="529"/>
      <c r="C54" s="529"/>
      <c r="D54" s="529"/>
      <c r="E54" s="530"/>
      <c r="F54" s="390"/>
    </row>
    <row r="55" spans="1:7" ht="55.8" customHeight="1" x14ac:dyDescent="0.25">
      <c r="A55" s="398" t="str">
        <f>Translations!$B$140</f>
        <v>Místo provozovatele / zařízení bylo během ověřování zprávy o klimatické neutralitě fyzicky navštíveno:</v>
      </c>
      <c r="B55" s="533" t="s">
        <v>92</v>
      </c>
      <c r="C55" s="534"/>
      <c r="D55" s="534"/>
      <c r="E55" s="562"/>
      <c r="F55" s="73" t="str">
        <f>Translations!$B$141</f>
        <v>&lt;Ano/Ne&gt;</v>
      </c>
    </row>
    <row r="56" spans="1:7" ht="83.4" customHeight="1" x14ac:dyDescent="0.25">
      <c r="A56" s="399" t="str">
        <f>Translations!$B$142</f>
        <v>Článek 34A nařízení AVR2 – odůvodnění provedení virtuální prohlídky místa z důvodu vyšší moci a informace o tom, jak byla „prohlídka“ provedena a rizika ověření snížena:</v>
      </c>
      <c r="B56" s="569"/>
      <c r="C56" s="569"/>
      <c r="D56" s="569"/>
      <c r="E56" s="570"/>
      <c r="F56" s="400" t="str">
        <f>Translations!$B$143</f>
        <v>&lt;uveďte stručné důvody, proč byla provedena virtuální prohlídka místa, s upřesněním okolností vyšší moci, a potvrďte, že bylo provedeno odpovídající posouzení rizik;
uveďte také informace o činnostech prováděných při virtuální prohlídce místa; a opatření přijatá ke snížení rizik ověření na přijatelnou úroveň. Viz oddíl 4 KGN II.5&gt;</v>
      </c>
    </row>
    <row r="57" spans="1:7" ht="41.4" customHeight="1" x14ac:dyDescent="0.25">
      <c r="A57" s="159" t="str">
        <f>Translations!$B$144</f>
        <v>Datum schválení virtuální prohlídky na místě příslušným orgánem:</v>
      </c>
      <c r="B57" s="569"/>
      <c r="C57" s="569"/>
      <c r="D57" s="569"/>
      <c r="E57" s="570"/>
      <c r="F57" s="73" t="str">
        <f>Translations!$B$145</f>
        <v>&lt;pokud se virtuální prohlídka místa provádí podle článku 34a, uveďte prosím datum formálního schválení příslušným orgánem, aby se prohlídka místa z důvodu vyšší moci uskutečnila virtuálně, pokud příslušný orgán nepovolil virtuální prohlídku místa bez nutnosti individuálního schválení podle čl. 34a odst. 4 nařízení AVR&gt;</v>
      </c>
    </row>
    <row r="58" spans="1:7" ht="35.549999999999997" customHeight="1" x14ac:dyDescent="0.25">
      <c r="A58" s="159" t="str">
        <f>Translations!$B$146</f>
        <v xml:space="preserve"> Datum prohlídky na místě [čl. 21 odst. 1 nařízení AVR]:</v>
      </c>
      <c r="B58" s="569"/>
      <c r="C58" s="569"/>
      <c r="D58" s="569"/>
      <c r="E58" s="570"/>
      <c r="F58" s="73" t="str">
        <f>Translations!$B$147</f>
        <v>&lt;Pokud se návštěvy uskutečnily, vložte datum (data) návštěvy (návštěv)&gt;</v>
      </c>
    </row>
    <row r="59" spans="1:7" ht="24.75" customHeight="1" x14ac:dyDescent="0.25">
      <c r="A59" s="159" t="str">
        <f>Translations!$B$148</f>
        <v>Počet dní na místě:</v>
      </c>
      <c r="B59" s="569"/>
      <c r="C59" s="569"/>
      <c r="D59" s="569"/>
      <c r="E59" s="570"/>
      <c r="F59" s="73" t="str">
        <f>Translations!$B$149</f>
        <v>&lt;Uveďte počet dní na místě spojených s každou návštěvou&gt;</v>
      </c>
    </row>
    <row r="60" spans="1:7" ht="71.400000000000006" customHeight="1" thickBot="1" x14ac:dyDescent="0.3">
      <c r="A60" s="393" t="str">
        <f>Translations!$B$150</f>
        <v>Jméno (hlavního) auditora nebo (hlavních) auditorů systému Evropské unie pro obchodování s emisemi / technických odborníků provádějících prohlídky na místě:</v>
      </c>
      <c r="B60" s="567"/>
      <c r="C60" s="567"/>
      <c r="D60" s="567"/>
      <c r="E60" s="568"/>
      <c r="F60" s="73" t="str">
        <f>Translations!$B$151</f>
        <v>&lt;Uveďte jména hlavního auditora EU ETS, auditora EU ETS a technického odborníka zapojeného do všech prohlídek na místě&gt;</v>
      </c>
    </row>
    <row r="61" spans="1:7" ht="9" customHeight="1" thickBot="1" x14ac:dyDescent="0.3">
      <c r="B61" s="391"/>
      <c r="C61" s="391"/>
      <c r="D61" s="391"/>
      <c r="E61" s="391"/>
      <c r="F61" s="390"/>
    </row>
    <row r="62" spans="1:7" ht="18.75" customHeight="1" thickBot="1" x14ac:dyDescent="0.3">
      <c r="A62" s="564" t="str">
        <f>Translations!$B$152</f>
        <v>DODRŽOVÁNÍ PRAVIDEL SYSTÉMU EVROPSKÉ UNIE PRO OBCHODOVÁNÍ S EMISEMI</v>
      </c>
      <c r="B62" s="565"/>
      <c r="C62" s="565"/>
      <c r="D62" s="565"/>
      <c r="E62" s="566"/>
      <c r="F62" s="563" t="str">
        <f>Translations!$B$153</f>
        <v>&lt;Zde jsou vyžadovány pouze stručné odpovědi (nebo křížový odkaz na konkrétní položku v příloze 1). Pokud je pro odpověď Ne zapotřebí více podrobností; podrobnosti týkající se zjištění o neopravených nesouladech nebo neshodách by měly být doplněny do příslušné části přílohy 1&gt;</v>
      </c>
    </row>
    <row r="63" spans="1:7" ht="47.55" customHeight="1" x14ac:dyDescent="0.25">
      <c r="A63" s="401" t="str">
        <f>Translations!$B$154</f>
        <v>Plán klimatické neutrality v souladu s pravidly FAR a nařízením 2023/2441?</v>
      </c>
      <c r="B63" s="574"/>
      <c r="C63" s="574"/>
      <c r="D63" s="574"/>
      <c r="E63" s="575"/>
      <c r="F63" s="563"/>
    </row>
    <row r="64" spans="1:7" s="52" customFormat="1" ht="58.05" customHeight="1" x14ac:dyDescent="0.25">
      <c r="A64" s="159" t="str">
        <f>Translations!$B$155</f>
        <v>Došlo v plánu klimatické neutrality nebo ve zprávě o klimatické neutralitě ke změnám, které mají vliv na milníky a cíle?</v>
      </c>
      <c r="B64" s="569"/>
      <c r="C64" s="569"/>
      <c r="D64" s="569"/>
      <c r="E64" s="570"/>
      <c r="F64" s="73" t="str">
        <f>Translations!$B$156</f>
        <v xml:space="preserve">&lt;Pokud již nebyly oznámeny příslušnému orgánu, uveďte v příloze 3 stručné shrnutí všech zjištěných změn (může jít o doplnění některých změn, které byly oznámeny)&gt;
 </v>
      </c>
      <c r="G64" s="138"/>
    </row>
    <row r="65" spans="1:6" ht="18.45" customHeight="1" x14ac:dyDescent="0.25">
      <c r="A65" s="571" t="str">
        <f>Translations!$B$157</f>
        <v>Nařízení EU o A &amp; V bylo splněno:</v>
      </c>
      <c r="B65" s="572"/>
      <c r="C65" s="572"/>
      <c r="D65" s="572"/>
      <c r="E65" s="573"/>
      <c r="F65" s="73" t="str">
        <f>Translations!$B$158</f>
        <v>&lt;To je AVR, jak je definováno v bodě 3 listu „Pokyny a podmínky“&gt;</v>
      </c>
    </row>
    <row r="66" spans="1:6" ht="48.45" customHeight="1" x14ac:dyDescent="0.25">
      <c r="A66" s="159" t="str">
        <f>Translations!$B$159</f>
        <v>Článek 22d: byly příslušnému orgánu oznámeny změny plánu klimatické neutrality?</v>
      </c>
      <c r="B66" s="569"/>
      <c r="C66" s="569"/>
      <c r="D66" s="569"/>
      <c r="E66" s="570"/>
      <c r="F66" s="73" t="str">
        <f>Translations!$B$160</f>
        <v>&lt;Neoznámení změny milníků a cílů v souladu s článkem 22d pravidel FAR je nedodržením, které by mělo být uvedeno v příloze 1 tohoto VOS.  Informace o změnách, které měly být vykázány, by měly být uvedeny v příloze 3, jak je uvedeno na řádku 64 výše&gt;</v>
      </c>
    </row>
    <row r="67" spans="1:6" ht="57.6" customHeight="1" x14ac:dyDescent="0.25">
      <c r="A67" s="159" t="str">
        <f>Translations!$B$161</f>
        <v xml:space="preserve">Čl. 16 odst. 2 písm. ca): Hranice zařízení stanovené v MRR a dílčích zařízeních stanovených ve FAR jsou konzistentní?
</v>
      </c>
      <c r="B67" s="569"/>
      <c r="C67" s="569"/>
      <c r="D67" s="569"/>
      <c r="E67" s="570"/>
      <c r="F67" s="73"/>
    </row>
    <row r="68" spans="1:6" ht="84" customHeight="1" x14ac:dyDescent="0.25">
      <c r="A68" s="159" t="str">
        <f>Translations!$B$162</f>
        <v>Čl. 16 odst. 2 písm. fb): Historické emise, úrovně emisí a úrovně činnosti jsou v souladu s údaji obsaženými ve výkazech základních údajů a výkazech úrovní činnosti?</v>
      </c>
      <c r="B68" s="569"/>
      <c r="C68" s="569"/>
      <c r="D68" s="569"/>
      <c r="E68" s="570"/>
      <c r="F68" s="73"/>
    </row>
    <row r="69" spans="1:6" ht="42" customHeight="1" x14ac:dyDescent="0.25">
      <c r="A69" s="159" t="str">
        <f>Translations!$B$163</f>
        <v>Čl. 7 odst. 4 a článek 17c: Byl správně uplatněn plán klimatické neutrality?</v>
      </c>
      <c r="B69" s="569"/>
      <c r="C69" s="569"/>
      <c r="D69" s="569"/>
      <c r="E69" s="570"/>
      <c r="F69" s="73"/>
    </row>
    <row r="70" spans="1:6" ht="66" customHeight="1" x14ac:dyDescent="0.25">
      <c r="A70" s="399" t="str">
        <f>Translations!$B$164</f>
        <v>Čl. 17c písm. a): Byla provedena opatření týkající se milníků a cílů a bylo dokončeno jejich provádění?</v>
      </c>
      <c r="B70" s="569"/>
      <c r="C70" s="569"/>
      <c r="D70" s="569"/>
      <c r="E70" s="570"/>
      <c r="F70" s="73"/>
    </row>
    <row r="71" spans="1:6" ht="60.45" customHeight="1" x14ac:dyDescent="0.25">
      <c r="A71" s="399" t="str">
        <f>Translations!$B$165</f>
        <v>Čl. 17c písm. c): Jsou důkazy o dosažení milníků a cílů v souladu s plánem klimatické neutrality?</v>
      </c>
      <c r="B71" s="569"/>
      <c r="C71" s="569"/>
      <c r="D71" s="569"/>
      <c r="E71" s="570"/>
      <c r="F71" s="73"/>
    </row>
    <row r="72" spans="1:6" ht="70.95" customHeight="1" x14ac:dyDescent="0.25">
      <c r="A72" s="399" t="str">
        <f>Translations!$B$166</f>
        <v>Čl. 17c písm. d): K prokázání toho, zda bylo dosaženo milníků a cílů stanovených v plánu klimatické neutrality, se používají vhodné údaje?</v>
      </c>
      <c r="B72" s="569"/>
      <c r="C72" s="569"/>
      <c r="D72" s="569"/>
      <c r="E72" s="570"/>
      <c r="F72" s="73"/>
    </row>
    <row r="73" spans="1:6" ht="69.75" customHeight="1" x14ac:dyDescent="0.25">
      <c r="A73" s="159" t="str">
        <f>Translations!$B$167</f>
        <v>Čl. 17c písm. e): Je výpočet údajů použitých k prokázání toho, zda bylo dosaženo milníků a cílů stanovených v plánu klimatické neutrality správný?</v>
      </c>
      <c r="B73" s="569"/>
      <c r="C73" s="569"/>
      <c r="D73" s="569"/>
      <c r="E73" s="570"/>
      <c r="F73" s="73"/>
    </row>
    <row r="74" spans="1:6" ht="94.5" customHeight="1" x14ac:dyDescent="0.25">
      <c r="A74" s="159" t="str">
        <f>Translations!$B$168</f>
        <v xml:space="preserve">Čl. 17c písm. e): Údaje použité k prokázání toho, že bylo dosaženo milníků a cílů, jsou v souladu s dalšími relevantními údaji v ověřeném výkazu emisí, výkazu základních údajů a zprávou o úrovni činnosti? </v>
      </c>
      <c r="B74" s="569"/>
      <c r="C74" s="569"/>
      <c r="D74" s="569"/>
      <c r="E74" s="570"/>
      <c r="F74" s="73"/>
    </row>
    <row r="75" spans="1:6" ht="71.7" customHeight="1" x14ac:dyDescent="0.25">
      <c r="A75" s="159" t="str">
        <f>Translations!$B$169</f>
        <v>Čl. 17c písm. f): Dosažené cíle prokazují snížení v souladu s odhadovaným snížením emisí skleníkových plynů popsaným v plánu klimatické neutrality?</v>
      </c>
      <c r="B75" s="569"/>
      <c r="C75" s="569"/>
      <c r="D75" s="569"/>
      <c r="E75" s="570"/>
      <c r="F75" s="73"/>
    </row>
    <row r="76" spans="1:6" ht="28.8" customHeight="1" x14ac:dyDescent="0.25">
      <c r="A76" s="578" t="str">
        <f>Translations!$B$170</f>
        <v>Byly napraveny neshody z předchozího období?</v>
      </c>
      <c r="B76" s="569"/>
      <c r="C76" s="569"/>
      <c r="D76" s="569"/>
      <c r="E76" s="570"/>
      <c r="F76" s="563" t="str">
        <f>Translations!$B$171</f>
        <v>&lt; pokud předchozí neshody nejsou napraveny a stále jsou relevantní pro dosažení milníků a cílů za příslušné vykazované období, uveďte, že takové předchozí neshody existují, a uveďte podrobnější informace v příloze 1&gt;</v>
      </c>
    </row>
    <row r="77" spans="1:6" ht="25.2" customHeight="1" x14ac:dyDescent="0.25">
      <c r="A77" s="578"/>
      <c r="B77" s="576" t="str">
        <f>Translations!$B$172</f>
        <v>Pokud ne, vyhodnotil ověřovatel riziko nesprávnosti/nesouladu?</v>
      </c>
      <c r="C77" s="576"/>
      <c r="D77" s="576"/>
      <c r="E77" s="577"/>
      <c r="F77" s="563"/>
    </row>
    <row r="78" spans="1:6" ht="31.05" customHeight="1" x14ac:dyDescent="0.25">
      <c r="A78" s="578"/>
      <c r="B78" s="569"/>
      <c r="C78" s="569"/>
      <c r="D78" s="569"/>
      <c r="E78" s="570"/>
      <c r="F78" s="73" t="str">
        <f>Translations!$B$173</f>
        <v>&lt;Pokud ne, mělo by zjištění v příloze 1 naznačovat pravděpodobnost, že neprovedení zlepšení by v budoucnu vedlo k nepřesnosti nebo nesouladu&gt;</v>
      </c>
    </row>
    <row r="79" spans="1:6" ht="19.95" customHeight="1" x14ac:dyDescent="0.25">
      <c r="A79" s="578" t="str">
        <f>Translations!$B$174</f>
        <v>Zlepšení provedená v předchozím období byla provedena správně?</v>
      </c>
      <c r="B79" s="569"/>
      <c r="C79" s="569"/>
      <c r="D79" s="569"/>
      <c r="E79" s="570"/>
      <c r="F79" s="73"/>
    </row>
    <row r="80" spans="1:6" ht="33.450000000000003" customHeight="1" x14ac:dyDescent="0.25">
      <c r="A80" s="578"/>
      <c r="B80" s="576" t="str">
        <f>Translations!$B$172</f>
        <v>Pokud ne, vyhodnotil ověřovatel riziko nesprávnosti/nesouladu?</v>
      </c>
      <c r="C80" s="576"/>
      <c r="D80" s="576"/>
      <c r="E80" s="577"/>
      <c r="F80" s="73"/>
    </row>
    <row r="81" spans="1:6" ht="38.25" customHeight="1" x14ac:dyDescent="0.25">
      <c r="A81" s="578"/>
      <c r="B81" s="569"/>
      <c r="C81" s="569"/>
      <c r="D81" s="569"/>
      <c r="E81" s="570"/>
      <c r="F81" s="73" t="str">
        <f>Translations!$B$173</f>
        <v>&lt;Pokud ne, mělo by zjištění v příloze 1 naznačovat pravděpodobnost, že neprovedení zlepšení by v budoucnu vedlo k nepřesnosti nebo nesouladu&gt;</v>
      </c>
    </row>
    <row r="82" spans="1:6" ht="16.05" customHeight="1" x14ac:dyDescent="0.25">
      <c r="A82" s="578" t="str">
        <f>Translations!$B$175</f>
        <v>Čl. 14 písm. a) a čl. 16 odst. 2: Údaje a tok údajů byly podrobně ověřeny a zpětně až ke zdroji?</v>
      </c>
      <c r="B82" s="569"/>
      <c r="C82" s="569"/>
      <c r="D82" s="569"/>
      <c r="E82" s="570"/>
      <c r="F82" s="73" t="str">
        <f>Translations!$B$176</f>
        <v>&lt;Ověření dat bylo podle potřeby zcela dokončeno? &gt;</v>
      </c>
    </row>
    <row r="83" spans="1:6" ht="17.55" customHeight="1" x14ac:dyDescent="0.25">
      <c r="A83" s="578"/>
      <c r="B83" s="576" t="str">
        <f>Translations!$B$177</f>
        <v>Pokud ne, uveďte prosím odůvodnění:</v>
      </c>
      <c r="C83" s="576"/>
      <c r="D83" s="576"/>
      <c r="E83" s="577"/>
      <c r="F83" s="73"/>
    </row>
    <row r="84" spans="1:6" ht="15.75" customHeight="1" x14ac:dyDescent="0.25">
      <c r="A84" s="578"/>
      <c r="B84" s="569"/>
      <c r="C84" s="569"/>
      <c r="D84" s="569"/>
      <c r="E84" s="570"/>
      <c r="F84" s="73"/>
    </row>
    <row r="85" spans="1:6" ht="69" customHeight="1" x14ac:dyDescent="0.25">
      <c r="A85" s="159" t="str">
        <f>Translations!$B$178</f>
        <v>Čl. 14 písm. B): Kontrolní činnosti jsou dokumentovány, implementovány, udržovány a účinné ve zmírňování nevyhnutelných rizik?</v>
      </c>
      <c r="B85" s="569"/>
      <c r="C85" s="569"/>
      <c r="D85" s="569"/>
      <c r="E85" s="570"/>
      <c r="F85" s="73"/>
    </row>
    <row r="86" spans="1:6" ht="70.2" customHeight="1" x14ac:dyDescent="0.25">
      <c r="A86" s="159" t="str">
        <f>Translations!$B$179</f>
        <v>Jsou příslušné postupy zdokumentovány, prováděny, udržovány a jsou účinné pro zmírnění inherentních a kontrolních rizik?</v>
      </c>
      <c r="B86" s="569"/>
      <c r="C86" s="569"/>
      <c r="D86" s="569"/>
      <c r="E86" s="570"/>
      <c r="F86" s="400" t="str">
        <f>Translations!$B$180</f>
        <v>&lt; Ověřovatel by měl zkontrolovat, zda jsou zavedeny, prováděny, udržovány a dokumentovány postupy, které provozovatelé zavedli za účelem monitorování a vykazování cílů a milníků v oblasti klimatické neutrality, a zda jsou tyto postupy vhodné ke zmírnění inherentních a kontrolních rizik&gt;</v>
      </c>
    </row>
    <row r="87" spans="1:6" ht="13.5" customHeight="1" x14ac:dyDescent="0.25">
      <c r="A87" s="618" t="str">
        <f>Translations!$B$181</f>
        <v>Čl. 18 odst. 4: Existují nedostatky v údajích?</v>
      </c>
      <c r="B87" s="569"/>
      <c r="C87" s="569"/>
      <c r="D87" s="569"/>
      <c r="E87" s="570"/>
      <c r="F87" s="402"/>
    </row>
    <row r="88" spans="1:6" ht="13.5" customHeight="1" x14ac:dyDescent="0.25">
      <c r="A88" s="618"/>
      <c r="B88" s="576" t="str">
        <f>Translations!$B$182</f>
        <v>Pokud ano, stručně vysvětlete níže a vyplňte přílohu 1B:</v>
      </c>
      <c r="C88" s="576"/>
      <c r="D88" s="576"/>
      <c r="E88" s="577"/>
      <c r="F88" s="400"/>
    </row>
    <row r="89" spans="1:6" ht="28.5" customHeight="1" x14ac:dyDescent="0.25">
      <c r="A89" s="618"/>
      <c r="B89" s="544"/>
      <c r="C89" s="544"/>
      <c r="D89" s="544"/>
      <c r="E89" s="545"/>
      <c r="F89" s="400"/>
    </row>
    <row r="90" spans="1:6" ht="48.75" customHeight="1" thickBot="1" x14ac:dyDescent="0.3">
      <c r="A90" s="393" t="str">
        <f>Translations!$B$183</f>
        <v>Čl. 18 odst. 4: Ověření metod použitých pro chybějící údaje:</v>
      </c>
      <c r="B90" s="546"/>
      <c r="C90" s="546"/>
      <c r="D90" s="546"/>
      <c r="E90" s="547"/>
      <c r="F90" s="73" t="str">
        <f>Translations!$B$184</f>
        <v>&lt;Důvody, proč není výkaz údajů úplný, by měly být uvedeny ve zjištění v příloze 1; zde by mělo být rovněž uvedeno, zda byla k doplnění chybějících údajů použita alternativní metodika&gt;</v>
      </c>
    </row>
    <row r="91" spans="1:6" ht="30" customHeight="1" x14ac:dyDescent="0.25">
      <c r="A91" s="621" t="str">
        <f>Translations!$B$185</f>
        <v>POKYNY GD 11 K PLÁNŮM KLIMATICKÉ NEUTRALITY JAKO PODMÍNKA PRO PŘIDĚLOVÁNÍ BEZPLATNÝCH POVOLENEK</v>
      </c>
      <c r="B91" s="622"/>
      <c r="C91" s="622"/>
      <c r="D91" s="622"/>
      <c r="E91" s="623"/>
      <c r="F91" s="73"/>
    </row>
    <row r="92" spans="1:6" ht="16.95" customHeight="1" x14ac:dyDescent="0.25">
      <c r="A92" s="578" t="str">
        <f>Translations!$B$186</f>
        <v>Byly splněny pokyny EK týkající se plánů klimatické neutrality a pravidel FAR?</v>
      </c>
      <c r="B92" s="569"/>
      <c r="C92" s="569"/>
      <c r="D92" s="569"/>
      <c r="E92" s="570"/>
      <c r="F92" s="620" t="str">
        <f>Translations!$B$187</f>
        <v>&lt;Odpověď zde by měla být Ano nebo Ne, neboť pokyny EK se vždy vztahují na ověřovatele a provozovatele&gt;</v>
      </c>
    </row>
    <row r="93" spans="1:6" ht="16.95" customHeight="1" x14ac:dyDescent="0.25">
      <c r="A93" s="578"/>
      <c r="B93" s="576" t="str">
        <f>Translations!$B$177</f>
        <v>Pokud ne, uveďte prosím odůvodnění:</v>
      </c>
      <c r="C93" s="576"/>
      <c r="D93" s="576"/>
      <c r="E93" s="577"/>
      <c r="F93" s="620"/>
    </row>
    <row r="94" spans="1:6" ht="16.95" customHeight="1" x14ac:dyDescent="0.25">
      <c r="A94" s="578"/>
      <c r="B94" s="544"/>
      <c r="C94" s="544"/>
      <c r="D94" s="544"/>
      <c r="E94" s="545"/>
      <c r="F94" s="73"/>
    </row>
    <row r="95" spans="1:6" ht="19.2" customHeight="1" x14ac:dyDescent="0.25">
      <c r="A95" s="578" t="str">
        <f>Translations!$B$188</f>
        <v>Jsou splněny pokyny příslušného orgánu k nařízení k ALC, FAR a plánům klimatické neutrality (jsou-li relevantní)?</v>
      </c>
      <c r="B95" s="569"/>
      <c r="C95" s="569"/>
      <c r="D95" s="569"/>
      <c r="E95" s="570"/>
      <c r="F95" s="73"/>
    </row>
    <row r="96" spans="1:6" ht="16.95" customHeight="1" x14ac:dyDescent="0.25">
      <c r="A96" s="578"/>
      <c r="B96" s="576" t="str">
        <f>Translations!$B$177</f>
        <v>Pokud ne, uveďte prosím odůvodnění:</v>
      </c>
      <c r="C96" s="576"/>
      <c r="D96" s="576"/>
      <c r="E96" s="577"/>
      <c r="F96" s="73"/>
    </row>
    <row r="97" spans="1:6" ht="25.95" customHeight="1" thickBot="1" x14ac:dyDescent="0.3">
      <c r="A97" s="619"/>
      <c r="B97" s="546"/>
      <c r="C97" s="546"/>
      <c r="D97" s="546"/>
      <c r="E97" s="547"/>
      <c r="F97" s="73"/>
    </row>
    <row r="98" spans="1:6" ht="17.55" customHeight="1" x14ac:dyDescent="0.25">
      <c r="A98" s="583" t="str">
        <f>Translations!$B$189</f>
        <v>DODRŽOVÁNÍ ZÁSAD MONITOROVÁNÍ A VYKAZOVÁNÍ PODLE SYSTÉMU EU ETS</v>
      </c>
      <c r="B98" s="584"/>
      <c r="C98" s="584"/>
      <c r="D98" s="584"/>
      <c r="E98" s="585"/>
      <c r="F98" s="620" t="str">
        <f>Translations!$B$190</f>
        <v>&lt;V tomto oddíle jsou požadovány pouze stručné poznámky.   Poznámka – uznává se, že některé zásady jsou aspirační a nemusí být možné potvrdit absolutní „soulad“.  Kromě toho jsou některé zásady závislé na splnění jiných zásad, než může být „potvrzen soulad“.  Další pokyny k zásadám jsou uvedeny v pokynech FAR č. 4 a v článcích 5 až 9 nařízení MRR a v článku 6 nařízení AVR.&gt;</v>
      </c>
    </row>
    <row r="99" spans="1:6" ht="22.95" customHeight="1" x14ac:dyDescent="0.25">
      <c r="A99" s="578" t="str">
        <f>Translations!$B$191</f>
        <v>Úplnost:</v>
      </c>
      <c r="B99" s="569"/>
      <c r="C99" s="569"/>
      <c r="D99" s="569"/>
      <c r="E99" s="570"/>
      <c r="F99" s="620"/>
    </row>
    <row r="100" spans="1:6" ht="22.95" customHeight="1" x14ac:dyDescent="0.25">
      <c r="A100" s="578"/>
      <c r="B100" s="576" t="str">
        <f>Translations!$B$192</f>
        <v>Pokud ne, stručně vysvětlete:</v>
      </c>
      <c r="C100" s="576"/>
      <c r="D100" s="576"/>
      <c r="E100" s="577"/>
      <c r="F100" s="620"/>
    </row>
    <row r="101" spans="1:6" ht="28.5" customHeight="1" x14ac:dyDescent="0.25">
      <c r="A101" s="578"/>
      <c r="B101" s="544"/>
      <c r="C101" s="544"/>
      <c r="D101" s="544"/>
      <c r="E101" s="545"/>
      <c r="F101" s="73" t="str">
        <f>Translations!$B$7</f>
        <v>&lt;Uveďte důvody, proč není zásada dodržována, nebo uveďte odkaz na příslušná zjištění v příloze 1&gt;</v>
      </c>
    </row>
    <row r="102" spans="1:6" ht="18" customHeight="1" x14ac:dyDescent="0.25">
      <c r="A102" s="578" t="str">
        <f>Translations!$B$193</f>
        <v>Přesnost:</v>
      </c>
      <c r="B102" s="569"/>
      <c r="C102" s="569"/>
      <c r="D102" s="569"/>
      <c r="E102" s="570"/>
      <c r="F102" s="73"/>
    </row>
    <row r="103" spans="1:6" ht="18" customHeight="1" x14ac:dyDescent="0.25">
      <c r="A103" s="578"/>
      <c r="B103" s="576" t="str">
        <f>Translations!$B$192</f>
        <v>Pokud ne, stručně vysvětlete:</v>
      </c>
      <c r="C103" s="576"/>
      <c r="D103" s="576"/>
      <c r="E103" s="577"/>
      <c r="F103" s="73"/>
    </row>
    <row r="104" spans="1:6" ht="28.5" customHeight="1" x14ac:dyDescent="0.25">
      <c r="A104" s="578"/>
      <c r="B104" s="544"/>
      <c r="C104" s="544"/>
      <c r="D104" s="544"/>
      <c r="E104" s="545"/>
      <c r="F104" s="73" t="str">
        <f>Translations!$B$7</f>
        <v>&lt;Uveďte důvody, proč není zásada dodržována, nebo uveďte odkaz na příslušná zjištění v příloze 1&gt;</v>
      </c>
    </row>
    <row r="105" spans="1:6" ht="16.5" customHeight="1" x14ac:dyDescent="0.25">
      <c r="A105" s="578" t="str">
        <f>Translations!$B$194</f>
        <v>Spolehlivost:</v>
      </c>
      <c r="B105" s="569"/>
      <c r="C105" s="569"/>
      <c r="D105" s="569"/>
      <c r="E105" s="570"/>
      <c r="F105" s="73"/>
    </row>
    <row r="106" spans="1:6" ht="16.5" customHeight="1" x14ac:dyDescent="0.25">
      <c r="A106" s="578"/>
      <c r="B106" s="576" t="str">
        <f>Translations!$B$192</f>
        <v>Pokud ne, stručně vysvětlete:</v>
      </c>
      <c r="C106" s="576"/>
      <c r="D106" s="576"/>
      <c r="E106" s="577"/>
      <c r="F106" s="73"/>
    </row>
    <row r="107" spans="1:6" ht="28.5" customHeight="1" thickBot="1" x14ac:dyDescent="0.3">
      <c r="A107" s="619"/>
      <c r="B107" s="546"/>
      <c r="C107" s="546"/>
      <c r="D107" s="546"/>
      <c r="E107" s="547"/>
      <c r="F107" s="73" t="str">
        <f>Translations!$B$7</f>
        <v>&lt;Uveďte důvody, proč není zásada dodržována, nebo uveďte odkaz na příslušná zjištění v příloze 1&gt;</v>
      </c>
    </row>
    <row r="108" spans="1:6" ht="20.55" customHeight="1" thickBot="1" x14ac:dyDescent="0.3">
      <c r="B108" s="391"/>
      <c r="C108" s="391"/>
      <c r="D108" s="391"/>
      <c r="E108" s="391"/>
      <c r="F108" s="617" t="str">
        <f>Translations!$B$196</f>
        <v xml:space="preserve">Řádky bloků posudku, které NENÍ možné použít pro toto ověření, musí být skryty pomocí značky „-“ na levém okraji listu. Při předložení zprávy o ověření příslušnému orgánu musí být uvedeno pouze platné prohlášení pro toto ověření.
</v>
      </c>
    </row>
    <row r="109" spans="1:6" ht="20.55" customHeight="1" thickBot="1" x14ac:dyDescent="0.3">
      <c r="A109" s="627" t="str">
        <f>Translations!$B$195</f>
        <v>POSUDEK</v>
      </c>
      <c r="B109" s="628"/>
      <c r="C109" s="628"/>
      <c r="D109" s="628"/>
      <c r="E109" s="629"/>
      <c r="F109" s="617"/>
    </row>
    <row r="110" spans="1:6" ht="48.45" customHeight="1" outlineLevel="1" x14ac:dyDescent="0.25">
      <c r="A110" s="612" t="str">
        <f>Translations!$B$197</f>
        <v xml:space="preserve">POSUDEK – ověřeno jako uspokojivé: </v>
      </c>
      <c r="B110" s="579" t="str">
        <f>Translations!$B$198</f>
        <v>Provedli jsme ověření údajů použitých k prokázání toho, zda bylo dosaženo milníků a cílů, jak uvedl výše uvedený provozovatel ve své zprávě, ke které je odkazováno výše.  Na základě provedené ověřovací práce (viz příloha 2) jsou tyto údaje uvedeny řádně. 
Potvrzujeme rovněž, že milníky a cíle uvedené v plánu klimatické neutrality a ve zprávě o klimatické neutralitě jsou konzistentní a že jich bylo ve vykazovaném období dosaženo.</v>
      </c>
      <c r="C110" s="579"/>
      <c r="D110" s="579"/>
      <c r="E110" s="580"/>
      <c r="F110" s="73" t="str">
        <f>Translations!$B$199</f>
        <v>&lt;Použijte tento text posudku, NENÍ–li zde žádný problém a neexistují žádné konkrétní komentáře týkající se věcí, které by mohly ovlivnit kvalitu údajů nebo interpretaci posudku uživatelem. Tento posudek lze zvolit, pouze pokud nenastanou neopravené nesprávnosti, neshody a nesoulady.&gt;</v>
      </c>
    </row>
    <row r="111" spans="1:6" ht="48.45" customHeight="1" outlineLevel="1" thickBot="1" x14ac:dyDescent="0.3">
      <c r="A111" s="613"/>
      <c r="B111" s="581"/>
      <c r="C111" s="581"/>
      <c r="D111" s="581"/>
      <c r="E111" s="582"/>
      <c r="F111" s="390" t="str">
        <f>Translations!$B$200</f>
        <v>POZNÁMKA – pro ověřený posudek je přijatelná pouze pozitivní forma slov – NEMĚNTE FORMU SLOV V TEXTECH POSUDKŮ – PŘIDEJTE PODROBNOST, KDE JE POŽADOVÁNA</v>
      </c>
    </row>
    <row r="112" spans="1:6" ht="10.8" customHeight="1" thickBot="1" x14ac:dyDescent="0.3">
      <c r="A112" s="144"/>
      <c r="B112" s="414"/>
      <c r="C112" s="414"/>
      <c r="D112" s="414"/>
      <c r="E112" s="414"/>
      <c r="F112" s="390"/>
    </row>
    <row r="113" spans="1:6" ht="31.2" customHeight="1" outlineLevel="1" x14ac:dyDescent="0.25">
      <c r="A113" s="612" t="str">
        <f>Translations!$B$201</f>
        <v xml:space="preserve">POSUDEK – ověřeno s komentáři: </v>
      </c>
      <c r="B113" s="610" t="str">
        <f>Translations!$B$202</f>
        <v>Provedli jsme ověření údajů použitých k prokázání toho, zda bylo dosaženo milníků a cílů, jak uvedl výše uvedený provozovatel ve své zprávě, ke které je odkazováno výše. Na základě provedené ověřovací práce (viz příloha 2) jsou tyto údaje s výjimkou níže uvedených bodů uvedeny řádně.
Potvrzujeme rovněž, že milníky a cíle uvedené v plánu klimatické neutrality a ve zprávě o klimatické neutralitě jsou konzistentní a že jich bylo ve vykazovaném období dosaženo.</v>
      </c>
      <c r="C113" s="610"/>
      <c r="D113" s="610"/>
      <c r="E113" s="611"/>
      <c r="F113" s="73" t="str">
        <f>Translations!$B$203</f>
        <v xml:space="preserve">&lt;NEBO použijte tento text posudku, pokud je posudek kvalifikován s komentáři pro uživatele posudku.  Uveďte stručné podrobnosti o všech výjimkách, které by mohly mít vliv na údaje, a proto upřesňují posudek. 
</v>
      </c>
    </row>
    <row r="114" spans="1:6" ht="77.55" customHeight="1" outlineLevel="1" x14ac:dyDescent="0.25">
      <c r="A114" s="560"/>
      <c r="B114" s="579"/>
      <c r="C114" s="579"/>
      <c r="D114" s="579"/>
      <c r="E114" s="580"/>
      <c r="F114" s="390" t="str">
        <f>Translations!$B$204</f>
        <v>‌POZNÁMKA – pro ověřený posudek je přijatelná pouze pozitivní forma slov – NEMĚNTE FORMU SLOV V TEXTECH POSUDKŮ – PŘIDÁVEJTE PODROBNOSTI NEBO PŘIDÁVEJTE KOMENTÁŘE, KDE JSOU POŽADOVÁNY; lze odstranit nadbytečné řádky ze sekce komentářů</v>
      </c>
    </row>
    <row r="115" spans="1:6" ht="13.05" customHeight="1" outlineLevel="1" x14ac:dyDescent="0.25">
      <c r="A115" s="403" t="str">
        <f>Translations!$B$205</f>
        <v>Komentáře, které upřesňují posudek:</v>
      </c>
      <c r="B115" s="586" t="s">
        <v>276</v>
      </c>
      <c r="C115" s="586"/>
      <c r="D115" s="586"/>
      <c r="E115" s="587"/>
      <c r="F115" s="563" t="str">
        <f>Translations!$B$206</f>
        <v xml:space="preserve">POZNÁMKA – jedná se v podstatě o varující upozornění, na která chce ověřovatel upozornit uživatele zprávy – včetně například indikace nepodstatných nesprávností, nesouladu a neshod v okamžiku potvrzení posudku k ověření (ale které nebrání ověřovateli v přiměřené jistotě, že údaje neobsahují významné nesprávnosti), tj. pouze shrnutí všech hlavních bodů, pokud si ověřovatel přeje konkrétně upozornit uživatele; veškeré podrobnosti o všech neopravených nezávažných nesprávnostech, neshodách, nesouladech a doporučeních ke zlepšení by měly být uvedeny ve zjištěních v příloze 1. </v>
      </c>
    </row>
    <row r="116" spans="1:6" ht="13.05" customHeight="1" outlineLevel="1" x14ac:dyDescent="0.25">
      <c r="A116" s="403"/>
      <c r="B116" s="586">
        <v>2</v>
      </c>
      <c r="C116" s="586"/>
      <c r="D116" s="586"/>
      <c r="E116" s="587"/>
      <c r="F116" s="563"/>
    </row>
    <row r="117" spans="1:6" ht="13.05" customHeight="1" outlineLevel="1" x14ac:dyDescent="0.25">
      <c r="A117" s="403"/>
      <c r="B117" s="586" t="s">
        <v>278</v>
      </c>
      <c r="C117" s="586"/>
      <c r="D117" s="586"/>
      <c r="E117" s="587"/>
      <c r="F117" s="563"/>
    </row>
    <row r="118" spans="1:6" ht="13.05" customHeight="1" outlineLevel="1" x14ac:dyDescent="0.25">
      <c r="A118" s="403"/>
      <c r="B118" s="586"/>
      <c r="C118" s="586"/>
      <c r="D118" s="586"/>
      <c r="E118" s="587"/>
      <c r="F118" s="563"/>
    </row>
    <row r="119" spans="1:6" ht="13.05" customHeight="1" outlineLevel="1" x14ac:dyDescent="0.25">
      <c r="A119" s="403"/>
      <c r="B119" s="586"/>
      <c r="C119" s="586"/>
      <c r="D119" s="586"/>
      <c r="E119" s="587"/>
      <c r="F119" s="563"/>
    </row>
    <row r="120" spans="1:6" ht="13.05" customHeight="1" outlineLevel="1" x14ac:dyDescent="0.25">
      <c r="A120" s="403"/>
      <c r="B120" s="586"/>
      <c r="C120" s="586"/>
      <c r="D120" s="586"/>
      <c r="E120" s="587"/>
      <c r="F120" s="563"/>
    </row>
    <row r="121" spans="1:6" ht="13.05" customHeight="1" outlineLevel="1" x14ac:dyDescent="0.25">
      <c r="A121" s="403"/>
      <c r="B121" s="586"/>
      <c r="C121" s="586"/>
      <c r="D121" s="586"/>
      <c r="E121" s="587"/>
      <c r="F121" s="563"/>
    </row>
    <row r="122" spans="1:6" ht="13.05" customHeight="1" outlineLevel="1" x14ac:dyDescent="0.25">
      <c r="A122" s="403"/>
      <c r="B122" s="586"/>
      <c r="C122" s="586"/>
      <c r="D122" s="586"/>
      <c r="E122" s="587"/>
      <c r="F122" s="563" t="str">
        <f>Translations!$B$207</f>
        <v>&lt;vložte komentáře ve vztahu k jakýmkoli výjimkám, které byly zaznamenány a které by mohly / mohou ovlivnit ověření a posudek. Každý komentář očíslujte zvlášť; všechny nepoužívané řádky odstraňte&gt;</v>
      </c>
    </row>
    <row r="123" spans="1:6" ht="13.05" customHeight="1" outlineLevel="1" x14ac:dyDescent="0.25">
      <c r="A123" s="403"/>
      <c r="B123" s="586"/>
      <c r="C123" s="586"/>
      <c r="D123" s="586"/>
      <c r="E123" s="587"/>
      <c r="F123" s="563"/>
    </row>
    <row r="124" spans="1:6" ht="13.05" customHeight="1" outlineLevel="1" thickBot="1" x14ac:dyDescent="0.3">
      <c r="A124" s="404"/>
      <c r="B124" s="625"/>
      <c r="C124" s="625"/>
      <c r="D124" s="625"/>
      <c r="E124" s="626"/>
      <c r="F124" s="563"/>
    </row>
    <row r="125" spans="1:6" ht="10.8" customHeight="1" thickBot="1" x14ac:dyDescent="0.3">
      <c r="A125" s="144"/>
      <c r="B125" s="414"/>
      <c r="C125" s="414"/>
      <c r="D125" s="414"/>
      <c r="E125" s="414"/>
      <c r="F125" s="390"/>
    </row>
    <row r="126" spans="1:6" ht="112.2" customHeight="1" outlineLevel="1" x14ac:dyDescent="0.25">
      <c r="A126" s="612" t="str">
        <f>Translations!$B$208</f>
        <v xml:space="preserve">POSUDEK – neověřeno: </v>
      </c>
      <c r="B126" s="610" t="str">
        <f>Translations!$B$209</f>
        <v>Provedli jsme ověření údajů použitých k prokázání toho, zda bylo dosaženo milníků a cílů,  jak uvedl výše uvedený provozovatel ve své zprávě, ke které je odkazováno výše.  Na základě provedených ověřovacích prací (viz příloha 2) NELZE ověřit, že tyto údaje neobsahují závažné nesprávnosti z níže uvedených důvodů; a/nebo 
jednoho nebo více milníků nebo cílů uvedených v plánu klimatické neutrality a ve zprávě o klimatické neutralitě za vykazované období NENÍ dosaženo.</v>
      </c>
      <c r="C126" s="610"/>
      <c r="D126" s="610"/>
      <c r="E126" s="611"/>
      <c r="F126" s="95" t="str">
        <f>Translations!$B$210</f>
        <v xml:space="preserve">&lt;NEBO použijte tento text posudku:
1) pokud není možné ověřit údaje kvůli významné (závažné) nesprávnosti, omezení rozsahu nebo neshodám, které jednotlivě nebo v kombinaci s jinými neshodami neposkytují dostatečnou jasnost a brání ověřovateli uvést s přiměřenou jistotou, že údaje neobsahují závažné nesprávnosti. (Ty by měly být konkrétně označeny jako významné položky v příloze 1, spolu s nezávažnými obavami, které zůstávají v okamžiku konečného ověření) ; NEBO 
2) milníků a cílů uvedených v plánu klimatické neutrality a ve zprávě o klimatické neutralitě NEBYLO DOSAŽENO. 
</v>
      </c>
    </row>
    <row r="127" spans="1:6" ht="12.75" customHeight="1" outlineLevel="1" x14ac:dyDescent="0.25">
      <c r="A127" s="560"/>
      <c r="B127" s="630" t="str">
        <f>Translations!$B$212</f>
        <v>• neopravená závažná nesprávnost (jednotlivá nebo souhrnná).</v>
      </c>
      <c r="C127" s="630"/>
      <c r="D127" s="630"/>
      <c r="E127" s="631"/>
      <c r="F127" s="624" t="str">
        <f>Translations!$B$211</f>
        <v xml:space="preserve">Upozorňujeme, že pokud údaje použité k prokázání toho, že milníky nebo cíle byly splněny, neobsahují významné (materiální) nesprávnosti, lze zprávu o klimatické neutralitě „NENÍ ověřena jako uspokojivá“, pokud milníků a/nebo cílů relevantních pro vykazované období NENÍ dosaženo. </v>
      </c>
    </row>
    <row r="128" spans="1:6" ht="41.4" customHeight="1" outlineLevel="1" x14ac:dyDescent="0.25">
      <c r="A128" s="560"/>
      <c r="B128" s="630" t="str">
        <f>Translations!$B$214</f>
        <v>• neopravená závažná neshoda (jednotlivá nebo souhrnná), což znamená, že nebylo dostatečně jasné, aby bylo možné dospět k závěru s přiměřenou jistotou.</v>
      </c>
      <c r="C128" s="630"/>
      <c r="D128" s="630"/>
      <c r="E128" s="631"/>
      <c r="F128" s="624"/>
    </row>
    <row r="129" spans="1:7" ht="40.799999999999997" customHeight="1" outlineLevel="1" x14ac:dyDescent="0.25">
      <c r="A129" s="560"/>
      <c r="B129" s="630" t="str">
        <f>Translations!$B$215</f>
        <v>• zásadní nesoulad s pravidly FAR nebo nařízením ALCR, což znamená, že nebyla dostatečná jasnost, abychom dospěli k závěru s přiměřenou jistotou.</v>
      </c>
      <c r="C129" s="630"/>
      <c r="D129" s="630"/>
      <c r="E129" s="631"/>
      <c r="F129" s="95" t="str">
        <f>Translations!$B$213</f>
        <v>&lt;vyberte příslušné důvody z poskytnutého seznamu a odstraňte všechny, které nejsou relevantní; nebo, podle okolností, přidejte na prázdný řádek (řádky) jiný důvod&gt;</v>
      </c>
    </row>
    <row r="130" spans="1:7" ht="15.75" customHeight="1" outlineLevel="1" x14ac:dyDescent="0.25">
      <c r="A130" s="560"/>
      <c r="B130" s="630" t="str">
        <f>Translations!$B$216</f>
        <v>• rozsah ověření je příliš omezený z důvodu:</v>
      </c>
      <c r="C130" s="630"/>
      <c r="D130" s="630"/>
      <c r="E130" s="631"/>
      <c r="F130" s="95"/>
    </row>
    <row r="131" spans="1:7" ht="41.7" customHeight="1" outlineLevel="1" x14ac:dyDescent="0.25">
      <c r="A131" s="560"/>
      <c r="B131" s="630" t="str">
        <f>Translations!$B$217</f>
        <v>- opomenutí nebo omezení údajů nebo informací zpřístupněných k ověření, takže nebylo možné získat dostatečné důkazy pro posouzení zprávy na přiměřenou míru jistoty nebo pro provedení ověření</v>
      </c>
      <c r="C131" s="630"/>
      <c r="D131" s="630"/>
      <c r="E131" s="631"/>
    </row>
    <row r="132" spans="1:7" ht="28.8" customHeight="1" outlineLevel="1" x14ac:dyDescent="0.25">
      <c r="A132" s="560"/>
      <c r="B132" s="630" t="str">
        <f>Translations!$B$218</f>
        <v>- metodický plán pro monitorování neposkytuje dostatečný rozsah ani jasnost, aby bylo možné dospět k závěru o ověření</v>
      </c>
      <c r="C132" s="630"/>
      <c r="D132" s="630"/>
      <c r="E132" s="631"/>
      <c r="F132" s="95"/>
    </row>
    <row r="133" spans="1:7" ht="34.799999999999997" customHeight="1" outlineLevel="1" thickBot="1" x14ac:dyDescent="0.3">
      <c r="A133" s="613"/>
      <c r="B133" s="632" t="str">
        <f>Translations!$B$219</f>
        <v>- plán klimatické neutrality nebyl zkontrolován nebo je považován za nevyhovující</v>
      </c>
      <c r="C133" s="632"/>
      <c r="D133" s="632"/>
      <c r="E133" s="633"/>
      <c r="F133" s="95"/>
    </row>
    <row r="134" spans="1:7" ht="10.8" customHeight="1" thickBot="1" x14ac:dyDescent="0.3">
      <c r="A134" s="144"/>
      <c r="B134" s="414"/>
      <c r="C134" s="414"/>
      <c r="D134" s="414"/>
      <c r="E134" s="414"/>
      <c r="F134" s="390"/>
    </row>
    <row r="135" spans="1:7" s="52" customFormat="1" ht="13.8" thickBot="1" x14ac:dyDescent="0.3">
      <c r="A135" s="607" t="str">
        <f>Translations!$B$220</f>
        <v>OVĚŘOVACÍ TÝM</v>
      </c>
      <c r="B135" s="608"/>
      <c r="C135" s="608"/>
      <c r="D135" s="608"/>
      <c r="E135" s="609"/>
      <c r="F135" s="390"/>
      <c r="G135" s="138"/>
    </row>
    <row r="136" spans="1:7" x14ac:dyDescent="0.25">
      <c r="A136" s="106" t="str">
        <f>Translations!$B$221</f>
        <v>Hlavní auditor systému EU ETS:</v>
      </c>
      <c r="B136" s="605"/>
      <c r="C136" s="605"/>
      <c r="D136" s="605"/>
      <c r="E136" s="606"/>
      <c r="F136" s="73" t="str">
        <f>Translations!$B$222</f>
        <v>&lt;vložte jméno&gt;</v>
      </c>
    </row>
    <row r="137" spans="1:7" x14ac:dyDescent="0.25">
      <c r="A137" s="159" t="str">
        <f>Translations!$B$223</f>
        <v>Auditoři systému EU ETS:</v>
      </c>
      <c r="B137" s="603"/>
      <c r="C137" s="603"/>
      <c r="D137" s="603"/>
      <c r="E137" s="604"/>
      <c r="F137" s="73" t="str">
        <f>Translations!$B$222</f>
        <v>&lt;vložte jméno&gt;</v>
      </c>
    </row>
    <row r="138" spans="1:7" ht="26.4" x14ac:dyDescent="0.25">
      <c r="A138" s="159" t="str">
        <f>Translations!$B$224</f>
        <v>Techničtí odborníci (auditor systému EU ETS):</v>
      </c>
      <c r="B138" s="603"/>
      <c r="C138" s="603"/>
      <c r="D138" s="603"/>
      <c r="E138" s="604"/>
      <c r="F138" s="73" t="str">
        <f>Translations!$B$222</f>
        <v>&lt;vložte jméno&gt;</v>
      </c>
    </row>
    <row r="139" spans="1:7" ht="26.4" x14ac:dyDescent="0.25">
      <c r="A139" s="159" t="str">
        <f>Translations!$B$225</f>
        <v>Osoba provádějící nezávislý přezkum:</v>
      </c>
      <c r="B139" s="603"/>
      <c r="C139" s="603"/>
      <c r="D139" s="603"/>
      <c r="E139" s="604"/>
      <c r="F139" s="73" t="str">
        <f>Translations!$B$222</f>
        <v>&lt;vložte jméno&gt;</v>
      </c>
    </row>
    <row r="140" spans="1:7" ht="27" thickBot="1" x14ac:dyDescent="0.3">
      <c r="A140" s="393" t="str">
        <f>Translations!$B$226</f>
        <v>Techničtí odborníci (nezávislý přezkum):</v>
      </c>
      <c r="B140" s="599"/>
      <c r="C140" s="599"/>
      <c r="D140" s="599"/>
      <c r="E140" s="600"/>
      <c r="F140" s="73" t="str">
        <f>Translations!$B$222</f>
        <v>&lt;vložte jméno&gt;</v>
      </c>
    </row>
    <row r="141" spans="1:7" ht="9" customHeight="1" thickBot="1" x14ac:dyDescent="0.3">
      <c r="B141" s="391"/>
      <c r="C141" s="391"/>
      <c r="D141" s="391"/>
      <c r="E141" s="391"/>
      <c r="F141" s="390"/>
    </row>
    <row r="142" spans="1:7" ht="44.25" customHeight="1" x14ac:dyDescent="0.25">
      <c r="A142" s="405" t="str">
        <f>CONCATENATE(Translations!$B$227,B146,":")</f>
        <v>Podepsáno jménem :</v>
      </c>
      <c r="B142" s="593"/>
      <c r="C142" s="594"/>
      <c r="D142" s="594"/>
      <c r="E142" s="595"/>
      <c r="F142" s="397" t="str">
        <f>Translations!$B$228</f>
        <v>&lt;vložte podpis s oprávněním k podpisu zde&gt;</v>
      </c>
    </row>
    <row r="143" spans="1:7" ht="55.5" customHeight="1" x14ac:dyDescent="0.25">
      <c r="A143" s="406" t="str">
        <f>Translations!$B$229</f>
        <v>Jméno podepisující osoby:</v>
      </c>
      <c r="B143" s="596"/>
      <c r="C143" s="597"/>
      <c r="D143" s="597"/>
      <c r="E143" s="598"/>
      <c r="F143" s="397" t="str">
        <f>Translations!$B$230</f>
        <v>DŮLEŽITÁ POZNÁMKA: Tím, že vyjádříte názor a podepíšete se zde, potvrzujete s přiměřenou jistotou přesnost údajů (v rámci 5% použitelného prahu významnosti) a stav dodržování VŠECH pravidel a zásad.  Následné zjištěné chyby, které by mohly zneplatnit výše uvedený posudek, by mohly vést k právní a finanční odpovědnosti ověřovatele / ověřující organizace.</v>
      </c>
    </row>
    <row r="144" spans="1:7" ht="26.25" customHeight="1" thickBot="1" x14ac:dyDescent="0.3">
      <c r="A144" s="407" t="str">
        <f>Translations!$B$231</f>
        <v>Datum vydání posudku:</v>
      </c>
      <c r="B144" s="590"/>
      <c r="C144" s="591"/>
      <c r="D144" s="591"/>
      <c r="E144" s="592"/>
      <c r="F144" s="73" t="str">
        <f>Translations!$B$232</f>
        <v>&lt;Vložit datum vydání posudku&gt; – Upozorňujeme, že pokud je posudek aktualizován, musí se toto datum změnit</v>
      </c>
    </row>
    <row r="145" spans="1:7" ht="13.8" thickBot="1" x14ac:dyDescent="0.3">
      <c r="B145" s="391"/>
      <c r="C145" s="391"/>
      <c r="D145" s="391"/>
      <c r="E145" s="391"/>
      <c r="F145" s="73"/>
    </row>
    <row r="146" spans="1:7" x14ac:dyDescent="0.25">
      <c r="A146" s="106" t="str">
        <f>Translations!$B$233</f>
        <v>Jméno ověřovatele:</v>
      </c>
      <c r="B146" s="594"/>
      <c r="C146" s="594"/>
      <c r="D146" s="594"/>
      <c r="E146" s="595"/>
      <c r="F146" s="73" t="str">
        <f>Translations!$B$234</f>
        <v xml:space="preserve">&lt;Vložte oficiální název ověřovatele&gt; </v>
      </c>
    </row>
    <row r="147" spans="1:7" x14ac:dyDescent="0.25">
      <c r="A147" s="159" t="str">
        <f>Translations!$B$235</f>
        <v>Kontaktní adresa:</v>
      </c>
      <c r="B147" s="597"/>
      <c r="C147" s="597"/>
      <c r="D147" s="597"/>
      <c r="E147" s="598"/>
      <c r="F147" s="73" t="str">
        <f>Translations!$B$236</f>
        <v>&lt;Vložte oficiální kontaktní adresu ověřovatele, včetně e-mailové adresy&gt;</v>
      </c>
    </row>
    <row r="148" spans="1:7" x14ac:dyDescent="0.25">
      <c r="A148" s="159" t="str">
        <f>Translations!$B$237</f>
        <v>Datum smlouvy o ověření:</v>
      </c>
      <c r="B148" s="597"/>
      <c r="C148" s="597"/>
      <c r="D148" s="597"/>
      <c r="E148" s="598"/>
      <c r="F148" s="390"/>
    </row>
    <row r="149" spans="1:7" s="410" customFormat="1" ht="26.4" x14ac:dyDescent="0.25">
      <c r="A149" s="159" t="str">
        <f>Translations!$B$238</f>
        <v>Je ověřovatel akreditován nebo je certifikovanou fyzickou osobou?</v>
      </c>
      <c r="B149" s="601"/>
      <c r="C149" s="601"/>
      <c r="D149" s="601"/>
      <c r="E149" s="602"/>
      <c r="F149" s="408"/>
      <c r="G149" s="409"/>
    </row>
    <row r="150" spans="1:7" s="411" customFormat="1" ht="53.4" customHeight="1" x14ac:dyDescent="0.25">
      <c r="A150" s="159" t="str">
        <f>Translations!$B$239</f>
        <v>Název vnitrostátního akreditačního orgánu nebo ověřovatele Certifikačního vnitrostátního orgánu:</v>
      </c>
      <c r="B150" s="551"/>
      <c r="C150" s="551"/>
      <c r="D150" s="551"/>
      <c r="E150" s="552"/>
      <c r="F150" s="73" t="str">
        <f>Translations!$B$240</f>
        <v>&lt;Zadejte název vnitrostátního akreditačního orgánu, např. ČIA, pokud je ověřovatel akreditován; vložte název certifikačního vnitrostátního orgánu, pokud je ověřovatel certifikován podle čl. 54 odst. 2 nařízení AVR2.&gt;</v>
      </c>
      <c r="G150" s="138"/>
    </row>
    <row r="151" spans="1:7" s="411" customFormat="1" ht="13.8" thickBot="1" x14ac:dyDescent="0.3">
      <c r="A151" s="393" t="str">
        <f>Translations!$B$241</f>
        <v xml:space="preserve">Číslo akreditace / certifikace: </v>
      </c>
      <c r="B151" s="588"/>
      <c r="C151" s="588"/>
      <c r="D151" s="588"/>
      <c r="E151" s="589"/>
      <c r="F151" s="73" t="str">
        <f>Translations!$B$242</f>
        <v>&lt;Vydáno výše uvedeným akreditačním orgánem / certifikačním vnitrostátním orgánem&gt;</v>
      </c>
      <c r="G151" s="138"/>
    </row>
  </sheetData>
  <sheetProtection sheet="1" formatCells="0" formatColumns="0" formatRows="0"/>
  <customSheetViews>
    <customSheetView guid="{A54031ED-59E9-4190-9F48-094FDC80E5C8}"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howPageBreaks="1" hiddenRows="1" view="pageBreakPreview" topLeftCell="A43">
      <selection activeCell="B61" sqref="B61"/>
      <rowBreaks count="1" manualBreakCount="1">
        <brk id="38" max="16383" man="1"/>
      </rowBreaks>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63">
    <mergeCell ref="C32:D32"/>
    <mergeCell ref="C33:D33"/>
    <mergeCell ref="C34:D34"/>
    <mergeCell ref="C35:D35"/>
    <mergeCell ref="C36:D36"/>
    <mergeCell ref="C37:D37"/>
    <mergeCell ref="C38:D38"/>
    <mergeCell ref="C39:D39"/>
    <mergeCell ref="C40:D40"/>
    <mergeCell ref="B18:E18"/>
    <mergeCell ref="B19:E19"/>
    <mergeCell ref="F25:F26"/>
    <mergeCell ref="F76:F77"/>
    <mergeCell ref="F127:F128"/>
    <mergeCell ref="B121:E121"/>
    <mergeCell ref="B122:E122"/>
    <mergeCell ref="B123:E123"/>
    <mergeCell ref="B124:E124"/>
    <mergeCell ref="A109:E109"/>
    <mergeCell ref="B115:E115"/>
    <mergeCell ref="B116:E116"/>
    <mergeCell ref="A126:A133"/>
    <mergeCell ref="B126:E126"/>
    <mergeCell ref="B127:E127"/>
    <mergeCell ref="B128:E128"/>
    <mergeCell ref="B129:E129"/>
    <mergeCell ref="B130:E130"/>
    <mergeCell ref="B131:E131"/>
    <mergeCell ref="B132:E132"/>
    <mergeCell ref="B133:E133"/>
    <mergeCell ref="A113:A114"/>
    <mergeCell ref="F122:F124"/>
    <mergeCell ref="F115:F121"/>
    <mergeCell ref="F7:F11"/>
    <mergeCell ref="A10:E10"/>
    <mergeCell ref="B11:E11"/>
    <mergeCell ref="B12:E12"/>
    <mergeCell ref="B13:E13"/>
    <mergeCell ref="B14:E14"/>
    <mergeCell ref="B15:E15"/>
    <mergeCell ref="F108:F109"/>
    <mergeCell ref="A87:A89"/>
    <mergeCell ref="A95:A97"/>
    <mergeCell ref="F92:F93"/>
    <mergeCell ref="A102:A104"/>
    <mergeCell ref="A92:A94"/>
    <mergeCell ref="A105:A107"/>
    <mergeCell ref="A99:A101"/>
    <mergeCell ref="F98:F100"/>
    <mergeCell ref="B107:E107"/>
    <mergeCell ref="B104:E104"/>
    <mergeCell ref="B101:E101"/>
    <mergeCell ref="B97:E97"/>
    <mergeCell ref="B102:E102"/>
    <mergeCell ref="B100:E100"/>
    <mergeCell ref="A91:E91"/>
    <mergeCell ref="B67:E67"/>
    <mergeCell ref="B119:E119"/>
    <mergeCell ref="B105:E105"/>
    <mergeCell ref="B103:E103"/>
    <mergeCell ref="B106:E106"/>
    <mergeCell ref="B151:E151"/>
    <mergeCell ref="B144:E144"/>
    <mergeCell ref="B142:E142"/>
    <mergeCell ref="B143:E143"/>
    <mergeCell ref="B140:E140"/>
    <mergeCell ref="B146:E146"/>
    <mergeCell ref="B147:E147"/>
    <mergeCell ref="B148:E148"/>
    <mergeCell ref="B149:E149"/>
    <mergeCell ref="B150:E150"/>
    <mergeCell ref="B139:E139"/>
    <mergeCell ref="B138:E138"/>
    <mergeCell ref="B137:E137"/>
    <mergeCell ref="B136:E136"/>
    <mergeCell ref="A135:E135"/>
    <mergeCell ref="B120:E120"/>
    <mergeCell ref="B117:E117"/>
    <mergeCell ref="B118:E118"/>
    <mergeCell ref="B113:E114"/>
    <mergeCell ref="A110:A111"/>
    <mergeCell ref="B110:E111"/>
    <mergeCell ref="B87:E87"/>
    <mergeCell ref="B89:E89"/>
    <mergeCell ref="B88:E88"/>
    <mergeCell ref="B85:E85"/>
    <mergeCell ref="B84:E84"/>
    <mergeCell ref="B90:E90"/>
    <mergeCell ref="B92:E92"/>
    <mergeCell ref="B95:E95"/>
    <mergeCell ref="B99:E99"/>
    <mergeCell ref="B86:E86"/>
    <mergeCell ref="B93:E93"/>
    <mergeCell ref="B96:E96"/>
    <mergeCell ref="A98:E98"/>
    <mergeCell ref="B94:E94"/>
    <mergeCell ref="B68:E68"/>
    <mergeCell ref="A65:E65"/>
    <mergeCell ref="B63:E63"/>
    <mergeCell ref="B64:E64"/>
    <mergeCell ref="B83:E83"/>
    <mergeCell ref="B75:E75"/>
    <mergeCell ref="B69:E69"/>
    <mergeCell ref="B70:E70"/>
    <mergeCell ref="B71:E71"/>
    <mergeCell ref="B72:E72"/>
    <mergeCell ref="B73:E73"/>
    <mergeCell ref="B74:E74"/>
    <mergeCell ref="B81:E81"/>
    <mergeCell ref="B78:E78"/>
    <mergeCell ref="B76:E76"/>
    <mergeCell ref="B79:E79"/>
    <mergeCell ref="B82:E82"/>
    <mergeCell ref="B77:E77"/>
    <mergeCell ref="B80:E80"/>
    <mergeCell ref="A82:A84"/>
    <mergeCell ref="A79:A81"/>
    <mergeCell ref="A76:A78"/>
    <mergeCell ref="A62:E62"/>
    <mergeCell ref="F62:F63"/>
    <mergeCell ref="B60:E60"/>
    <mergeCell ref="B55:E55"/>
    <mergeCell ref="B56:E56"/>
    <mergeCell ref="B57:E57"/>
    <mergeCell ref="B58:E58"/>
    <mergeCell ref="B59:E59"/>
    <mergeCell ref="B66:E66"/>
    <mergeCell ref="F33:F34"/>
    <mergeCell ref="B43:E43"/>
    <mergeCell ref="C44:E44"/>
    <mergeCell ref="A43:A49"/>
    <mergeCell ref="C45:E45"/>
    <mergeCell ref="C46:E46"/>
    <mergeCell ref="C47:E47"/>
    <mergeCell ref="C48:E48"/>
    <mergeCell ref="C49:E49"/>
    <mergeCell ref="F45:F46"/>
    <mergeCell ref="C41:D41"/>
    <mergeCell ref="C42:D42"/>
    <mergeCell ref="A4:E4"/>
    <mergeCell ref="B5:E5"/>
    <mergeCell ref="B3:E3"/>
    <mergeCell ref="A1:E2"/>
    <mergeCell ref="A28:E28"/>
    <mergeCell ref="A22:E22"/>
    <mergeCell ref="A7:E7"/>
    <mergeCell ref="A8:E8"/>
    <mergeCell ref="A54:E54"/>
    <mergeCell ref="B51:E51"/>
    <mergeCell ref="B52:E52"/>
    <mergeCell ref="A31:E31"/>
    <mergeCell ref="A50:E50"/>
    <mergeCell ref="B24:E24"/>
    <mergeCell ref="B25:E25"/>
    <mergeCell ref="B26:E26"/>
    <mergeCell ref="B27:E27"/>
    <mergeCell ref="A30:E30"/>
    <mergeCell ref="B20:E20"/>
    <mergeCell ref="A21:E21"/>
    <mergeCell ref="A29:E29"/>
    <mergeCell ref="B23:E23"/>
    <mergeCell ref="B16:E16"/>
    <mergeCell ref="B17:E17"/>
  </mergeCells>
  <phoneticPr fontId="0" type="noConversion"/>
  <conditionalFormatting sqref="A33:A42">
    <cfRule type="containsText" dxfId="53" priority="9" operator="containsText" text="Select">
      <formula>NOT(ISERROR(SEARCH("Select",A33)))</formula>
    </cfRule>
  </conditionalFormatting>
  <conditionalFormatting sqref="B17">
    <cfRule type="containsText" dxfId="52" priority="4" operator="containsText" text="Select">
      <formula>NOT(ISERROR(SEARCH("Select",B17)))</formula>
    </cfRule>
  </conditionalFormatting>
  <conditionalFormatting sqref="B19:B20">
    <cfRule type="containsText" dxfId="51" priority="8" operator="containsText" text="Select">
      <formula>NOT(ISERROR(SEARCH("Select",B19)))</formula>
    </cfRule>
  </conditionalFormatting>
  <conditionalFormatting sqref="B24">
    <cfRule type="containsText" dxfId="50" priority="10" operator="containsText" text="Select">
      <formula>NOT(ISERROR(SEARCH("Select",B24)))</formula>
    </cfRule>
  </conditionalFormatting>
  <conditionalFormatting sqref="B51:B52">
    <cfRule type="containsText" dxfId="49" priority="3" operator="containsText" text="Select">
      <formula>NOT(ISERROR(SEARCH("Select",B51)))</formula>
    </cfRule>
  </conditionalFormatting>
  <conditionalFormatting sqref="B55">
    <cfRule type="containsText" dxfId="48" priority="2" operator="containsText" text="Select">
      <formula>NOT(ISERROR(SEARCH("Select",B55)))</formula>
    </cfRule>
  </conditionalFormatting>
  <conditionalFormatting sqref="C33:C42">
    <cfRule type="containsText" dxfId="47" priority="1" operator="containsText" text="Select">
      <formula>NOT(ISERROR(SEARCH("Select",C33)))</formula>
    </cfRule>
  </conditionalFormatting>
  <conditionalFormatting sqref="E33:E42">
    <cfRule type="containsText" dxfId="46" priority="5" operator="containsText" text="NOT">
      <formula>NOT(ISERROR(SEARCH("NOT",E33)))</formula>
    </cfRule>
    <cfRule type="containsText" dxfId="45" priority="6" operator="containsText" text="Select">
      <formula>NOT(ISERROR(SEARCH("Select",E33)))</formula>
    </cfRule>
  </conditionalFormatting>
  <dataValidations count="14">
    <dataValidation type="list" allowBlank="1" showErrorMessage="1" prompt="Please select" sqref="B78:E78 B81:E81" xr:uid="{00000000-0002-0000-0200-000003000000}">
      <formula1>RulesCompliance</formula1>
    </dataValidation>
    <dataValidation type="list" allowBlank="1" showErrorMessage="1" prompt="Please select" sqref="B90:E90 C86:E86 B79:E79 B95:E95 B63:E63 B85:B86 B76:E76 B66:B75 C66:E74 B82:E82" xr:uid="{00000000-0002-0000-0200-000004000000}">
      <formula1>rulescompliance3</formula1>
    </dataValidation>
    <dataValidation type="list" allowBlank="1" showErrorMessage="1" prompt="Please select" sqref="B64:E64" xr:uid="{00000000-0002-0000-0200-000006000000}">
      <formula1>rulescompliance4</formula1>
    </dataValidation>
    <dataValidation type="list" allowBlank="1" showInputMessage="1" showErrorMessage="1" sqref="B19:E20" xr:uid="{00000000-0002-0000-0200-000008000000}">
      <formula1>Annex_I_Activity</formula1>
    </dataValidation>
    <dataValidation type="list" allowBlank="1" showInputMessage="1" showErrorMessage="1" sqref="B24" xr:uid="{00000000-0002-0000-0200-000009000000}">
      <formula1>ReportingYear</formula1>
    </dataValidation>
    <dataValidation allowBlank="1" showErrorMessage="1" sqref="B43:B50 B27:E27 B32:C32 E32" xr:uid="{00000000-0002-0000-0200-00000C000000}"/>
    <dataValidation type="list" allowBlank="1" showInputMessage="1" showErrorMessage="1" sqref="B17:E17" xr:uid="{00000000-0002-0000-0200-00000E000000}">
      <formula1>SelectYesNo</formula1>
    </dataValidation>
    <dataValidation type="list" allowBlank="1" showInputMessage="1" showErrorMessage="1" sqref="A33:A42" xr:uid="{D370A282-F80C-4737-A573-15258A52A422}">
      <formula1>Sub_Installations</formula1>
    </dataValidation>
    <dataValidation type="list" allowBlank="1" showInputMessage="1" showErrorMessage="1" sqref="C33:C42" xr:uid="{57E3B06C-0960-4C57-BFCA-CBF37F42589D}">
      <formula1>Target_Type</formula1>
    </dataValidation>
    <dataValidation type="list" allowBlank="1" showInputMessage="1" showErrorMessage="1" sqref="E33:E42" xr:uid="{F0D265E2-5BB8-46D2-AD77-5D7507FADBA8}">
      <formula1>Target_Achieved</formula1>
    </dataValidation>
    <dataValidation type="list" allowBlank="1" showInputMessage="1" showErrorMessage="1" sqref="B149:E149" xr:uid="{2DE84598-9E40-4124-B654-CFAC79102A7A}">
      <formula1>accreditedcertified</formula1>
    </dataValidation>
    <dataValidation type="list" allowBlank="1" showInputMessage="1" showErrorMessage="1" promptTitle="xxx" sqref="B51:B52 B55" xr:uid="{B667AE1B-90D8-45F1-9EF8-748ABE43D997}">
      <formula1>SelectYesNo</formula1>
    </dataValidation>
    <dataValidation type="list" allowBlank="1" showInputMessage="1" showErrorMessage="1" sqref="B87:E87 B92:E92" xr:uid="{761DD8FB-2F93-4CB6-8E10-BE87A73884F0}">
      <formula1>rulescompliance3</formula1>
    </dataValidation>
    <dataValidation type="list" allowBlank="1" showErrorMessage="1" prompt="Please select" sqref="B99:E99 B102:E102 B105:E105" xr:uid="{AE9D13B5-9F7D-43A6-8A0B-EDE295862B57}">
      <formula1>yesno</formula1>
    </dataValidation>
  </dataValidations>
  <pageMargins left="0.43307086614173229" right="0.31496062992125984" top="0.35433070866141736" bottom="0.51181102362204722" header="0.23622047244094491" footer="0.19685039370078741"/>
  <pageSetup paperSize="9" fitToHeight="9" orientation="portrait" cellComments="asDisplayed" r:id="rId1"/>
  <headerFooter alignWithMargins="0">
    <oddFooter>&amp;L&amp;F/
&amp;A&amp;C&amp;P/&amp;N&amp;RPrinted : &amp;D/&amp;T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D4B1F-70D9-4A02-95C7-ACBF4D2AD1B4}">
  <sheetPr codeName="List1">
    <pageSetUpPr fitToPage="1"/>
  </sheetPr>
  <dimension ref="A1:I349"/>
  <sheetViews>
    <sheetView workbookViewId="0">
      <selection activeCell="H3" sqref="H3"/>
    </sheetView>
  </sheetViews>
  <sheetFormatPr defaultColWidth="9.21875" defaultRowHeight="13.2" outlineLevelRow="1" x14ac:dyDescent="0.25"/>
  <cols>
    <col min="1" max="1" width="4.44140625" style="44" customWidth="1"/>
    <col min="2" max="2" width="32.21875" style="55" customWidth="1"/>
    <col min="3" max="7" width="15.6640625" style="64" customWidth="1"/>
    <col min="8" max="8" width="93.6640625" style="387" customWidth="1"/>
    <col min="9" max="9" width="9.21875" style="138"/>
    <col min="10" max="16384" width="9.21875" style="44"/>
  </cols>
  <sheetData>
    <row r="1" spans="1:9" ht="13.2" customHeight="1" x14ac:dyDescent="0.25">
      <c r="A1" s="524" t="str">
        <f>Translations!$B$244</f>
        <v>Tento list je určen pouze pro použití při podávání zpráv společnostmi poskytujícími dálkové vytápění ve čtyřech konkrétních členských státech: Bulharsko, Česko, Lotyšsko nebo Polsko. Pro vykazování za jednotlivá zařízení (včetně jednotlivých zařízení dálkového vytápění) použijte list: „Opinion Statement  (inst)“</v>
      </c>
      <c r="B1" s="524"/>
      <c r="C1" s="524"/>
      <c r="D1" s="524"/>
      <c r="E1" s="524"/>
      <c r="F1" s="524"/>
      <c r="G1" s="524"/>
    </row>
    <row r="2" spans="1:9" ht="35.4" customHeight="1" x14ac:dyDescent="0.25">
      <c r="A2" s="524"/>
      <c r="B2" s="524"/>
      <c r="C2" s="524"/>
      <c r="D2" s="524"/>
      <c r="E2" s="524"/>
      <c r="F2" s="524"/>
      <c r="G2" s="524"/>
    </row>
    <row r="3" spans="1:9" x14ac:dyDescent="0.25">
      <c r="A3" s="718"/>
      <c r="B3" s="718"/>
      <c r="C3" s="718"/>
      <c r="D3" s="718"/>
      <c r="E3" s="718"/>
      <c r="F3" s="718"/>
      <c r="G3" s="718"/>
    </row>
    <row r="4" spans="1:9" ht="12.75" customHeight="1" x14ac:dyDescent="0.25">
      <c r="A4" s="524" t="str">
        <f>Translations!$B$89</f>
        <v>Před vydáním tohoto prohlášení o ověření skryjte tento list:</v>
      </c>
      <c r="B4" s="524"/>
      <c r="C4" s="524"/>
      <c r="D4" s="524"/>
      <c r="E4" s="524"/>
      <c r="F4" s="524"/>
      <c r="G4" s="524"/>
    </row>
    <row r="5" spans="1:9" ht="25.2" customHeight="1" x14ac:dyDescent="0.25">
      <c r="A5" s="415"/>
      <c r="B5" s="388"/>
      <c r="C5" s="525" t="str">
        <f>Translations!$B$245</f>
        <v>Posudek (Inst)</v>
      </c>
      <c r="D5" s="525"/>
      <c r="E5" s="525"/>
      <c r="F5" s="525"/>
      <c r="G5" s="525"/>
    </row>
    <row r="6" spans="1:9" x14ac:dyDescent="0.25">
      <c r="H6" s="389" t="str">
        <f>Translations!$B$6</f>
        <v>POKYNY PRO OVĚŘOVATELE</v>
      </c>
    </row>
    <row r="7" spans="1:9" ht="31.5" customHeight="1" x14ac:dyDescent="0.25">
      <c r="B7" s="531" t="str">
        <f>Translations!$B$91</f>
        <v>Zpráva o ověření nezávislého přiměřeného ujištění a prohlášení o posudku:
Systém Evropské unie pro obchodování s emisemi</v>
      </c>
      <c r="C7" s="531"/>
      <c r="D7" s="531"/>
      <c r="E7" s="531"/>
      <c r="F7" s="531"/>
      <c r="G7" s="531"/>
      <c r="H7" s="614" t="str">
        <f>Translations!$B$92</f>
        <v>&lt;Vyplňte všechny žluté buňky v šabloně posudku a vymažte nebo případně pozměňte jakýkoli text, který je již v buňce.  Je-li třeba zadat další místo, vložte další řádek níže a slučujte buňky.  Další pokyny nebo poznámky jsou uvedeny níže u jednotlivých řádků, je-li to relevantní.  Další podrobnosti týkající se souvislostí ověřování atd. by měly být uvedeny v příloze 2.
Není-li otázka pro prováděné ověření relevantní, uveďte „nepoužije se“ a nenechávejte buňku prázdnou&gt;</v>
      </c>
    </row>
    <row r="8" spans="1:9" x14ac:dyDescent="0.25">
      <c r="B8" s="532" t="str">
        <f>Translations!$B$8</f>
        <v>Zpráva o klimatické neutralitě v rámci systému EU ETS</v>
      </c>
      <c r="C8" s="532"/>
      <c r="D8" s="532"/>
      <c r="E8" s="532"/>
      <c r="F8" s="532"/>
      <c r="G8" s="532"/>
      <c r="H8" s="614"/>
    </row>
    <row r="9" spans="1:9" ht="13.8" thickBot="1" x14ac:dyDescent="0.3">
      <c r="C9" s="391"/>
      <c r="D9" s="391"/>
      <c r="E9" s="391"/>
      <c r="F9" s="391"/>
      <c r="G9" s="391"/>
      <c r="H9" s="614"/>
    </row>
    <row r="10" spans="1:9" s="138" customFormat="1" ht="17.7" customHeight="1" thickBot="1" x14ac:dyDescent="0.3">
      <c r="A10" s="714" t="str">
        <f>Translations!$B$94</f>
        <v>PODROBNOSTI O PROVOZOVATELI</v>
      </c>
      <c r="B10" s="715"/>
      <c r="C10" s="715"/>
      <c r="D10" s="715"/>
      <c r="E10" s="715"/>
      <c r="F10" s="715"/>
      <c r="G10" s="716"/>
      <c r="H10" s="614"/>
    </row>
    <row r="11" spans="1:9" ht="15" customHeight="1" x14ac:dyDescent="0.25">
      <c r="A11" s="665" t="str">
        <f>Translations!$B$246</f>
        <v>Název společnosti pro dálkové vytápění</v>
      </c>
      <c r="B11" s="509"/>
      <c r="C11" s="615"/>
      <c r="D11" s="615"/>
      <c r="E11" s="615"/>
      <c r="F11" s="615"/>
      <c r="G11" s="616"/>
      <c r="H11" s="614"/>
    </row>
    <row r="12" spans="1:9" s="138" customFormat="1" ht="27" customHeight="1" x14ac:dyDescent="0.25">
      <c r="A12" s="653" t="str">
        <f>Translations!$B$247</f>
        <v>Adresa společnosti pro dálkové vytápění</v>
      </c>
      <c r="B12" s="511"/>
      <c r="C12" s="551"/>
      <c r="D12" s="551"/>
      <c r="E12" s="551"/>
      <c r="F12" s="551"/>
      <c r="G12" s="552"/>
      <c r="H12" s="73"/>
    </row>
    <row r="13" spans="1:9" s="52" customFormat="1" ht="41.4" customHeight="1" x14ac:dyDescent="0.25">
      <c r="A13" s="653" t="str">
        <f>Translations!$B$100</f>
        <v>Datum (data) příslušného plánu klimatické neutrality a doba platnosti každého plánu:</v>
      </c>
      <c r="B13" s="511"/>
      <c r="C13" s="551"/>
      <c r="D13" s="551"/>
      <c r="E13" s="551"/>
      <c r="F13" s="551"/>
      <c r="G13" s="552"/>
      <c r="H13" s="73" t="str">
        <f>Translations!$B$101</f>
        <v xml:space="preserve">&lt;Uveďte všechny verze plánu klimatické neutrality, které jsou relevantní pro vykazované období, včetně všech verzí, které byly schváleny těsně před vydáním zprávy o ověření a které jsou relevantní pro vykazované období.&gt;
</v>
      </c>
      <c r="I13" s="138"/>
    </row>
    <row r="14" spans="1:9" s="52" customFormat="1" ht="55.2" customHeight="1" x14ac:dyDescent="0.25">
      <c r="A14" s="653" t="str">
        <f>Translations!$B$102</f>
        <v>Byly výše uvedené plány klimatické neutrality zkontrolovány příslušným orgánem a jsou považovány za vyhovující?</v>
      </c>
      <c r="B14" s="511"/>
      <c r="C14" s="719" t="s">
        <v>658</v>
      </c>
      <c r="D14" s="720"/>
      <c r="E14" s="720"/>
      <c r="F14" s="720"/>
      <c r="G14" s="721"/>
      <c r="H14" s="73" t="str">
        <f>Translations!$B$103</f>
        <v>&lt;Uveďte, zda byl plán klimatické neutrality zkontrolován příslušným orgánem a považován za vyhovující. Ověřovatel by měl zkontrolovat, zda mezi provozovatelem a příslušným orgánem existuje za tímto účelem shoda. Pokud z korespondence vyplývá, že plán nebyl považován za vyhovující, ověřovatel to uvede v prohlášení o ověřovacím posudku a v příloze 3&gt;</v>
      </c>
      <c r="I14" s="138"/>
    </row>
    <row r="15" spans="1:9" s="52" customFormat="1" ht="34.049999999999997" customHeight="1" thickBot="1" x14ac:dyDescent="0.3">
      <c r="A15" s="656" t="str">
        <f>Translations!$B$104</f>
        <v>Příslušný orgán, který kontroluje plány klimatické neutrality:</v>
      </c>
      <c r="B15" s="657"/>
      <c r="C15" s="588"/>
      <c r="D15" s="588"/>
      <c r="E15" s="588"/>
      <c r="F15" s="588"/>
      <c r="G15" s="589"/>
      <c r="H15" s="73" t="str">
        <f>Translations!$B$105</f>
        <v>&lt;Vložte název  příslušného orgánu, který je odpovědný za kontrolu plánů klimatické neutrality&gt;</v>
      </c>
      <c r="I15" s="138"/>
    </row>
    <row r="16" spans="1:9" ht="13.8" thickBot="1" x14ac:dyDescent="0.3">
      <c r="C16" s="55"/>
      <c r="D16" s="55"/>
      <c r="E16" s="55"/>
      <c r="F16" s="55"/>
      <c r="G16" s="55"/>
      <c r="H16" s="55"/>
    </row>
    <row r="17" spans="1:8" s="138" customFormat="1" ht="17.7" customHeight="1" thickBot="1" x14ac:dyDescent="0.3">
      <c r="A17" s="528" t="str">
        <f>Translations!$B$111</f>
        <v>PODROBNOSTI ZPRÁVY</v>
      </c>
      <c r="B17" s="529"/>
      <c r="C17" s="529"/>
      <c r="D17" s="529"/>
      <c r="E17" s="529"/>
      <c r="F17" s="529"/>
      <c r="G17" s="530"/>
      <c r="H17" s="55"/>
    </row>
    <row r="18" spans="1:8" ht="25.95" customHeight="1" x14ac:dyDescent="0.25">
      <c r="A18" s="561" t="str">
        <f>Translations!$B$112</f>
        <v>Typ výkazu:</v>
      </c>
      <c r="B18" s="655"/>
      <c r="C18" s="710" t="str">
        <f>Translations!$B$113</f>
        <v>Zpráva o klimatické neutralitě – jednotlivé zařízení</v>
      </c>
      <c r="D18" s="710"/>
      <c r="E18" s="710"/>
      <c r="F18" s="710"/>
      <c r="G18" s="711"/>
      <c r="H18" s="390"/>
    </row>
    <row r="19" spans="1:8" ht="18.75" customHeight="1" x14ac:dyDescent="0.25">
      <c r="A19" s="653" t="str">
        <f>Translations!$B$114</f>
        <v>Vykazované období</v>
      </c>
      <c r="B19" s="511"/>
      <c r="C19" s="542" t="s">
        <v>658</v>
      </c>
      <c r="D19" s="542"/>
      <c r="E19" s="542"/>
      <c r="F19" s="542"/>
      <c r="G19" s="543"/>
      <c r="H19" s="73" t="str">
        <f>Translations!$B$115</f>
        <v>&lt;Vyberte příslušné vykazované období, kterého se milníky a cíle týkají&gt;</v>
      </c>
    </row>
    <row r="20" spans="1:8" ht="19.95" customHeight="1" x14ac:dyDescent="0.25">
      <c r="A20" s="653" t="str">
        <f>Translations!$B$116</f>
        <v>Datum zprávy o klimatické neutralitě:</v>
      </c>
      <c r="B20" s="511"/>
      <c r="C20" s="544"/>
      <c r="D20" s="544"/>
      <c r="E20" s="544"/>
      <c r="F20" s="544"/>
      <c r="G20" s="545"/>
      <c r="H20" s="563" t="str">
        <f>Translations!$B$118</f>
        <v>&lt;Vložte datum a číslo verze zprávy, která byla ověřena (musí odpovídat datu v kontrolním listu verze zprávy, do které je tento ověřovací posudek vložen nebo připojen. Datum a číslo verze musí být konečnými daty a čísly verze zprávy, pokud byla před dokončením ověření revidována nebo aktualizována&gt;</v>
      </c>
    </row>
    <row r="21" spans="1:8" ht="23.4" customHeight="1" x14ac:dyDescent="0.25">
      <c r="A21" s="653" t="str">
        <f>Translations!$B$117</f>
        <v>Číslo verze CNR:</v>
      </c>
      <c r="B21" s="511"/>
      <c r="C21" s="544"/>
      <c r="D21" s="544"/>
      <c r="E21" s="544"/>
      <c r="F21" s="544"/>
      <c r="G21" s="545"/>
      <c r="H21" s="563"/>
    </row>
    <row r="22" spans="1:8" ht="34.5" customHeight="1" thickBot="1" x14ac:dyDescent="0.3">
      <c r="A22" s="656" t="str">
        <f>Translations!$B$119</f>
        <v>Referenční dokument:</v>
      </c>
      <c r="B22" s="657"/>
      <c r="C22" s="546"/>
      <c r="D22" s="546"/>
      <c r="E22" s="546"/>
      <c r="F22" s="546"/>
      <c r="G22" s="547"/>
      <c r="H22" s="73" t="str">
        <f>Translations!$B$120</f>
        <v>&lt;Vložte název souboru obsahujícího zprávu s údaji, včetně konečného data a čísla verze. Mělo by se jednat o název elektronického souboru, který by měl obsahovat číslo data a verze v konvence pro pojmenování souborů&gt;</v>
      </c>
    </row>
    <row r="23" spans="1:8" ht="13.8" thickBot="1" x14ac:dyDescent="0.3">
      <c r="C23" s="55"/>
      <c r="D23" s="55"/>
      <c r="E23" s="55"/>
      <c r="F23" s="55"/>
      <c r="G23" s="55"/>
      <c r="H23" s="55"/>
    </row>
    <row r="24" spans="1:8" s="138" customFormat="1" ht="17.7" customHeight="1" thickBot="1" x14ac:dyDescent="0.3">
      <c r="A24" s="714" t="str">
        <f>Translations!$B$248</f>
        <v>ÚDAJE O ZAŘÍZENÍ</v>
      </c>
      <c r="B24" s="715"/>
      <c r="C24" s="715"/>
      <c r="D24" s="715"/>
      <c r="E24" s="715"/>
      <c r="F24" s="715"/>
      <c r="G24" s="716"/>
      <c r="H24" s="55"/>
    </row>
    <row r="25" spans="1:8" ht="42" customHeight="1" x14ac:dyDescent="0.25">
      <c r="A25" s="621" t="str">
        <f>Translations!$B$96</f>
        <v>Název zařízení:</v>
      </c>
      <c r="B25" s="622"/>
      <c r="C25" s="383" t="str">
        <f>Translations!$B$98</f>
        <v xml:space="preserve">Jednoznačný identifikační kód: </v>
      </c>
      <c r="D25" s="383" t="str">
        <f>Translations!$B$99</f>
        <v xml:space="preserve">Číslo povolení k vypouštění emisí skleníkových plynů: </v>
      </c>
      <c r="E25" s="383" t="str">
        <f>Translations!$B$106</f>
        <v>Činnost podle přílohy I:</v>
      </c>
      <c r="F25" s="622" t="str">
        <f>Translations!$B$97</f>
        <v>Adresa zařízení:</v>
      </c>
      <c r="G25" s="623"/>
      <c r="H25" s="73" t="str">
        <f>Translations!$B$249</f>
        <v>Vložte prosím údaje o všech zařízeních, na něž se vztahuje zpráva o klimatické neutralitě.</v>
      </c>
    </row>
    <row r="26" spans="1:8" x14ac:dyDescent="0.25">
      <c r="A26" s="416" t="s">
        <v>1122</v>
      </c>
      <c r="B26" s="420"/>
      <c r="C26" s="327"/>
      <c r="D26" s="327"/>
      <c r="E26" s="327" t="s">
        <v>658</v>
      </c>
      <c r="F26" s="636"/>
      <c r="G26" s="637"/>
      <c r="H26" s="73" t="str">
        <f>Translations!$B$107</f>
        <v>&lt;Vyberte hlavní činnost zařízení podle přílohy I&gt;</v>
      </c>
    </row>
    <row r="27" spans="1:8" x14ac:dyDescent="0.25">
      <c r="A27" s="416" t="s">
        <v>1123</v>
      </c>
      <c r="B27" s="420"/>
      <c r="C27" s="327"/>
      <c r="D27" s="327"/>
      <c r="E27" s="327" t="s">
        <v>658</v>
      </c>
      <c r="F27" s="636"/>
      <c r="G27" s="637"/>
      <c r="H27" s="73"/>
    </row>
    <row r="28" spans="1:8" x14ac:dyDescent="0.25">
      <c r="A28" s="416" t="s">
        <v>1124</v>
      </c>
      <c r="B28" s="420"/>
      <c r="C28" s="327"/>
      <c r="D28" s="327"/>
      <c r="E28" s="327" t="s">
        <v>658</v>
      </c>
      <c r="F28" s="636"/>
      <c r="G28" s="637"/>
      <c r="H28" s="73"/>
    </row>
    <row r="29" spans="1:8" x14ac:dyDescent="0.25">
      <c r="A29" s="416" t="s">
        <v>1125</v>
      </c>
      <c r="B29" s="420"/>
      <c r="C29" s="327"/>
      <c r="D29" s="327"/>
      <c r="E29" s="327" t="s">
        <v>658</v>
      </c>
      <c r="F29" s="636"/>
      <c r="G29" s="637"/>
      <c r="H29" s="73"/>
    </row>
    <row r="30" spans="1:8" x14ac:dyDescent="0.25">
      <c r="A30" s="416" t="s">
        <v>1126</v>
      </c>
      <c r="B30" s="420"/>
      <c r="C30" s="327"/>
      <c r="D30" s="327"/>
      <c r="E30" s="327" t="s">
        <v>658</v>
      </c>
      <c r="F30" s="636"/>
      <c r="G30" s="637"/>
      <c r="H30" s="73"/>
    </row>
    <row r="31" spans="1:8" x14ac:dyDescent="0.25">
      <c r="A31" s="416" t="s">
        <v>1127</v>
      </c>
      <c r="B31" s="420"/>
      <c r="C31" s="327"/>
      <c r="D31" s="327"/>
      <c r="E31" s="327" t="s">
        <v>658</v>
      </c>
      <c r="F31" s="636"/>
      <c r="G31" s="637"/>
      <c r="H31" s="73"/>
    </row>
    <row r="32" spans="1:8" x14ac:dyDescent="0.25">
      <c r="A32" s="416" t="s">
        <v>1128</v>
      </c>
      <c r="B32" s="420"/>
      <c r="C32" s="327"/>
      <c r="D32" s="327"/>
      <c r="E32" s="327" t="s">
        <v>658</v>
      </c>
      <c r="F32" s="636"/>
      <c r="G32" s="637"/>
      <c r="H32" s="73"/>
    </row>
    <row r="33" spans="1:9" x14ac:dyDescent="0.25">
      <c r="A33" s="416" t="s">
        <v>1129</v>
      </c>
      <c r="B33" s="420"/>
      <c r="C33" s="327"/>
      <c r="D33" s="327"/>
      <c r="E33" s="327" t="s">
        <v>658</v>
      </c>
      <c r="F33" s="636"/>
      <c r="G33" s="637"/>
      <c r="H33" s="73"/>
    </row>
    <row r="34" spans="1:9" x14ac:dyDescent="0.25">
      <c r="A34" s="416" t="s">
        <v>1130</v>
      </c>
      <c r="B34" s="420"/>
      <c r="C34" s="327"/>
      <c r="D34" s="327"/>
      <c r="E34" s="327" t="s">
        <v>658</v>
      </c>
      <c r="F34" s="636"/>
      <c r="G34" s="637"/>
      <c r="H34" s="73"/>
    </row>
    <row r="35" spans="1:9" ht="13.8" thickBot="1" x14ac:dyDescent="0.3">
      <c r="A35" s="417" t="s">
        <v>1131</v>
      </c>
      <c r="B35" s="421"/>
      <c r="C35" s="328"/>
      <c r="D35" s="328"/>
      <c r="E35" s="328" t="s">
        <v>658</v>
      </c>
      <c r="F35" s="712"/>
      <c r="G35" s="713"/>
      <c r="H35" s="73"/>
    </row>
    <row r="36" spans="1:9" ht="13.8" thickBot="1" x14ac:dyDescent="0.3">
      <c r="B36" s="531"/>
      <c r="C36" s="531"/>
      <c r="D36" s="531"/>
      <c r="E36" s="531"/>
      <c r="F36" s="531"/>
      <c r="G36" s="531"/>
      <c r="H36" s="390"/>
    </row>
    <row r="37" spans="1:9" ht="19.5" customHeight="1" thickBot="1" x14ac:dyDescent="0.3">
      <c r="A37" s="528" t="str">
        <f>Translations!$B$110</f>
        <v>OVĚŘENÍ DOSAŽENÍ MILNÍKŮ A CÍLŮ</v>
      </c>
      <c r="B37" s="529"/>
      <c r="C37" s="529"/>
      <c r="D37" s="529"/>
      <c r="E37" s="529"/>
      <c r="F37" s="529"/>
      <c r="G37" s="530"/>
      <c r="H37" s="390"/>
    </row>
    <row r="38" spans="1:9" ht="6" customHeight="1" thickBot="1" x14ac:dyDescent="0.3">
      <c r="B38" s="385"/>
      <c r="C38" s="385"/>
      <c r="D38" s="385"/>
      <c r="E38" s="385"/>
      <c r="F38" s="385"/>
      <c r="G38" s="385"/>
      <c r="H38" s="73"/>
    </row>
    <row r="39" spans="1:9" ht="19.5" customHeight="1" thickBot="1" x14ac:dyDescent="0.3">
      <c r="A39" s="392" t="s">
        <v>1122</v>
      </c>
      <c r="B39" s="640" t="str">
        <f>IF(ISBLANK(VLOOKUP($A39,$A$26:$B$35,2))=TRUE," ",VLOOKUP($A39,$A$26:$B$35,2))</f>
        <v xml:space="preserve"> </v>
      </c>
      <c r="C39" s="641"/>
      <c r="D39" s="641"/>
      <c r="E39" s="641"/>
      <c r="F39" s="641"/>
      <c r="G39" s="642"/>
      <c r="H39" s="390"/>
    </row>
    <row r="40" spans="1:9" ht="18.75" customHeight="1" x14ac:dyDescent="0.25">
      <c r="A40" s="643" t="str">
        <f>Translations!$B$121</f>
        <v>Ověřené údaje týkající se cílů:</v>
      </c>
      <c r="B40" s="644"/>
      <c r="C40" s="644"/>
      <c r="D40" s="644"/>
      <c r="E40" s="644"/>
      <c r="F40" s="644"/>
      <c r="G40" s="645"/>
      <c r="H40" s="73"/>
    </row>
    <row r="41" spans="1:9" s="137" customFormat="1" ht="34.5" customHeight="1" x14ac:dyDescent="0.25">
      <c r="A41" s="646" t="str">
        <f>Translations!$B$122</f>
        <v>Dílčí zařízení</v>
      </c>
      <c r="B41" s="557"/>
      <c r="C41" s="634" t="str">
        <f>Translations!$B$124</f>
        <v>Intenzita nebo hodnota emisí</v>
      </c>
      <c r="D41" s="635"/>
      <c r="E41" s="634" t="str">
        <f>Translations!$B$125</f>
        <v>Typ cíle</v>
      </c>
      <c r="F41" s="635"/>
      <c r="G41" s="413" t="str">
        <f>Translations!$B$126</f>
        <v>Cíl splněn</v>
      </c>
      <c r="H41" s="73" t="str">
        <f>Translations!$B$127</f>
        <v>&lt;Vložte příslušné údaje ze zprávy, která je předmětem ověření, a uveďte, zda bylo dosaženo souvisejícího cíle&gt;</v>
      </c>
      <c r="I41" s="138"/>
    </row>
    <row r="42" spans="1:9" s="137" customFormat="1" ht="31.2" customHeight="1" x14ac:dyDescent="0.25">
      <c r="A42" s="679" t="s">
        <v>1165</v>
      </c>
      <c r="B42" s="680"/>
      <c r="C42" s="638"/>
      <c r="D42" s="639"/>
      <c r="E42" s="533" t="s">
        <v>658</v>
      </c>
      <c r="F42" s="535"/>
      <c r="G42" s="422" t="s">
        <v>658</v>
      </c>
      <c r="H42" s="717" t="str">
        <f>Translations!$B$128</f>
        <v>DŮLEŽITÁ POZNÁMKA: Posudek„ověřeno jako uspokojivé“ nebo „ověřeno s připomínkami“ MŮŽEBÝT UDĚLEN POUZE POKUD bylo dosaženo všech cílů a milníků pro VŠECHNA zařízení zahrnutá ve zprávě za vykazované období.</v>
      </c>
      <c r="I42" s="138"/>
    </row>
    <row r="43" spans="1:9" s="137" customFormat="1" ht="16.95" customHeight="1" x14ac:dyDescent="0.25">
      <c r="A43" s="679" t="s">
        <v>1165</v>
      </c>
      <c r="B43" s="680"/>
      <c r="C43" s="638"/>
      <c r="D43" s="639"/>
      <c r="E43" s="533" t="s">
        <v>658</v>
      </c>
      <c r="F43" s="535"/>
      <c r="G43" s="422" t="s">
        <v>658</v>
      </c>
      <c r="H43" s="717"/>
      <c r="I43" s="138"/>
    </row>
    <row r="44" spans="1:9" s="137" customFormat="1" ht="16.95" customHeight="1" x14ac:dyDescent="0.25">
      <c r="A44" s="679" t="s">
        <v>1165</v>
      </c>
      <c r="B44" s="680"/>
      <c r="C44" s="638"/>
      <c r="D44" s="639"/>
      <c r="E44" s="533" t="s">
        <v>658</v>
      </c>
      <c r="F44" s="535"/>
      <c r="G44" s="422" t="s">
        <v>658</v>
      </c>
      <c r="I44" s="138"/>
    </row>
    <row r="45" spans="1:9" s="137" customFormat="1" ht="16.95" customHeight="1" x14ac:dyDescent="0.25">
      <c r="A45" s="679" t="s">
        <v>1165</v>
      </c>
      <c r="B45" s="680"/>
      <c r="C45" s="638"/>
      <c r="D45" s="639"/>
      <c r="E45" s="533" t="s">
        <v>658</v>
      </c>
      <c r="F45" s="535"/>
      <c r="G45" s="422" t="s">
        <v>658</v>
      </c>
      <c r="H45" s="396"/>
      <c r="I45" s="138"/>
    </row>
    <row r="46" spans="1:9" s="137" customFormat="1" ht="16.95" customHeight="1" x14ac:dyDescent="0.25">
      <c r="A46" s="679" t="s">
        <v>1165</v>
      </c>
      <c r="B46" s="680"/>
      <c r="C46" s="638"/>
      <c r="D46" s="639"/>
      <c r="E46" s="533" t="s">
        <v>658</v>
      </c>
      <c r="F46" s="535"/>
      <c r="G46" s="422" t="s">
        <v>658</v>
      </c>
      <c r="H46" s="397" t="str">
        <f>Translations!$B$129</f>
        <v>&lt;Prosím skryjte prázdné řádky, které se nepoužívají&gt;</v>
      </c>
      <c r="I46" s="138"/>
    </row>
    <row r="47" spans="1:9" s="137" customFormat="1" ht="16.95" customHeight="1" x14ac:dyDescent="0.25">
      <c r="A47" s="679" t="s">
        <v>1165</v>
      </c>
      <c r="B47" s="680"/>
      <c r="C47" s="638"/>
      <c r="D47" s="639"/>
      <c r="E47" s="533" t="s">
        <v>658</v>
      </c>
      <c r="F47" s="535"/>
      <c r="G47" s="422" t="s">
        <v>658</v>
      </c>
      <c r="H47" s="396"/>
      <c r="I47" s="138"/>
    </row>
    <row r="48" spans="1:9" s="137" customFormat="1" ht="16.95" customHeight="1" x14ac:dyDescent="0.25">
      <c r="A48" s="679" t="s">
        <v>1165</v>
      </c>
      <c r="B48" s="680"/>
      <c r="C48" s="638"/>
      <c r="D48" s="639"/>
      <c r="E48" s="533" t="s">
        <v>658</v>
      </c>
      <c r="F48" s="535"/>
      <c r="G48" s="422" t="s">
        <v>658</v>
      </c>
      <c r="H48" s="396"/>
      <c r="I48" s="138"/>
    </row>
    <row r="49" spans="1:9" s="137" customFormat="1" ht="16.95" customHeight="1" x14ac:dyDescent="0.25">
      <c r="A49" s="679" t="s">
        <v>1165</v>
      </c>
      <c r="B49" s="680"/>
      <c r="C49" s="638"/>
      <c r="D49" s="639"/>
      <c r="E49" s="533" t="s">
        <v>658</v>
      </c>
      <c r="F49" s="535"/>
      <c r="G49" s="422" t="s">
        <v>658</v>
      </c>
      <c r="H49" s="396"/>
      <c r="I49" s="138"/>
    </row>
    <row r="50" spans="1:9" s="137" customFormat="1" ht="16.95" customHeight="1" x14ac:dyDescent="0.25">
      <c r="A50" s="679" t="s">
        <v>1165</v>
      </c>
      <c r="B50" s="680"/>
      <c r="C50" s="638"/>
      <c r="D50" s="639"/>
      <c r="E50" s="533" t="s">
        <v>658</v>
      </c>
      <c r="F50" s="535"/>
      <c r="G50" s="422" t="s">
        <v>658</v>
      </c>
      <c r="H50" s="396"/>
      <c r="I50" s="138"/>
    </row>
    <row r="51" spans="1:9" s="137" customFormat="1" ht="16.95" customHeight="1" x14ac:dyDescent="0.25">
      <c r="A51" s="679" t="s">
        <v>1165</v>
      </c>
      <c r="B51" s="680"/>
      <c r="C51" s="638"/>
      <c r="D51" s="639"/>
      <c r="E51" s="533" t="s">
        <v>658</v>
      </c>
      <c r="F51" s="535"/>
      <c r="G51" s="422" t="s">
        <v>658</v>
      </c>
      <c r="H51" s="396"/>
      <c r="I51" s="138"/>
    </row>
    <row r="52" spans="1:9" ht="34.5" customHeight="1" x14ac:dyDescent="0.25">
      <c r="A52" s="646" t="str">
        <f>Translations!$B$130</f>
        <v>Splněné milníky:</v>
      </c>
      <c r="B52" s="557"/>
      <c r="C52" s="651" t="str">
        <f>Translations!$B$131</f>
        <v>Milníky pro stávající vykazované období stanovené v plánu klimatické neutrality byly splněny s výjimkou těchto:</v>
      </c>
      <c r="D52" s="651"/>
      <c r="E52" s="651"/>
      <c r="F52" s="651"/>
      <c r="G52" s="652"/>
      <c r="H52" s="73"/>
    </row>
    <row r="53" spans="1:9" ht="18.75" customHeight="1" x14ac:dyDescent="0.25">
      <c r="A53" s="646"/>
      <c r="B53" s="557"/>
      <c r="C53" s="384" t="str">
        <f>Translations!$B$132</f>
        <v>Milník č. </v>
      </c>
      <c r="D53" s="557" t="str">
        <f>Translations!$B$133</f>
        <v>Komentáře</v>
      </c>
      <c r="E53" s="557"/>
      <c r="F53" s="557"/>
      <c r="G53" s="558"/>
      <c r="H53" s="73"/>
    </row>
    <row r="54" spans="1:9" ht="15.45" customHeight="1" x14ac:dyDescent="0.25">
      <c r="A54" s="646"/>
      <c r="B54" s="557"/>
      <c r="C54" s="257"/>
      <c r="D54" s="544"/>
      <c r="E54" s="544"/>
      <c r="F54" s="544"/>
      <c r="G54" s="545"/>
      <c r="H54" s="563" t="str">
        <f>Translations!$B$134</f>
        <v>&lt; Uveďte referenční číslo každého milníku, kterého NENÍ dosaženo, a připojte stručnou poznámku k důvodu, proč milník nebyl splněn&gt;</v>
      </c>
    </row>
    <row r="55" spans="1:9" ht="15.45" customHeight="1" x14ac:dyDescent="0.25">
      <c r="A55" s="646"/>
      <c r="B55" s="557"/>
      <c r="C55" s="257"/>
      <c r="D55" s="544"/>
      <c r="E55" s="544"/>
      <c r="F55" s="544"/>
      <c r="G55" s="545"/>
      <c r="H55" s="563"/>
    </row>
    <row r="56" spans="1:9" ht="15.45" customHeight="1" x14ac:dyDescent="0.25">
      <c r="A56" s="646"/>
      <c r="B56" s="557"/>
      <c r="C56" s="257"/>
      <c r="D56" s="544"/>
      <c r="E56" s="544"/>
      <c r="F56" s="544"/>
      <c r="G56" s="545"/>
      <c r="H56" s="73"/>
    </row>
    <row r="57" spans="1:9" ht="15.45" customHeight="1" x14ac:dyDescent="0.25">
      <c r="A57" s="646"/>
      <c r="B57" s="557"/>
      <c r="C57" s="257"/>
      <c r="D57" s="544"/>
      <c r="E57" s="544"/>
      <c r="F57" s="544"/>
      <c r="G57" s="545"/>
      <c r="H57" s="73"/>
    </row>
    <row r="58" spans="1:9" s="138" customFormat="1" ht="15.45" customHeight="1" thickBot="1" x14ac:dyDescent="0.3">
      <c r="A58" s="649"/>
      <c r="B58" s="650"/>
      <c r="C58" s="326"/>
      <c r="D58" s="546"/>
      <c r="E58" s="546"/>
      <c r="F58" s="546"/>
      <c r="G58" s="547"/>
      <c r="H58" s="73"/>
    </row>
    <row r="59" spans="1:9" s="138" customFormat="1" ht="15.45" customHeight="1" x14ac:dyDescent="0.25">
      <c r="A59" s="418"/>
      <c r="B59" s="418"/>
      <c r="C59" s="418"/>
      <c r="D59" s="418"/>
      <c r="E59" s="418"/>
      <c r="F59" s="418"/>
      <c r="G59" s="418"/>
      <c r="H59" s="73" t="str">
        <f>Translations!$B$250</f>
        <v>Chcete-li přidat údaje o dalších zařízeních, klikněte na znaménko „+“ v levém okraji a otevřete více bloků.</v>
      </c>
    </row>
    <row r="60" spans="1:9" ht="19.5" hidden="1" customHeight="1" outlineLevel="1" thickBot="1" x14ac:dyDescent="0.3">
      <c r="A60" s="392" t="s">
        <v>1123</v>
      </c>
      <c r="B60" s="640" t="str">
        <f>IF(ISBLANK(VLOOKUP($A60,$A$26:$B$35,2))=TRUE," ",VLOOKUP($A60,$A$26:$B$35,2))</f>
        <v xml:space="preserve"> </v>
      </c>
      <c r="C60" s="641"/>
      <c r="D60" s="641"/>
      <c r="E60" s="641"/>
      <c r="F60" s="641"/>
      <c r="G60" s="642"/>
      <c r="H60" s="390"/>
    </row>
    <row r="61" spans="1:9" ht="18.75" hidden="1" customHeight="1" outlineLevel="1" x14ac:dyDescent="0.25">
      <c r="A61" s="643" t="str">
        <f>Translations!$B$121</f>
        <v>Ověřené údaje týkající se cílů:</v>
      </c>
      <c r="B61" s="644"/>
      <c r="C61" s="644"/>
      <c r="D61" s="644"/>
      <c r="E61" s="644"/>
      <c r="F61" s="644"/>
      <c r="G61" s="645"/>
      <c r="H61" s="73"/>
    </row>
    <row r="62" spans="1:9" s="137" customFormat="1" ht="34.5" hidden="1" customHeight="1" outlineLevel="1" x14ac:dyDescent="0.25">
      <c r="A62" s="646" t="str">
        <f>Translations!$B$122</f>
        <v>Dílčí zařízení</v>
      </c>
      <c r="B62" s="557"/>
      <c r="C62" s="634" t="str">
        <f>Translations!$B$124</f>
        <v>Intenzita nebo hodnota emisí</v>
      </c>
      <c r="D62" s="635"/>
      <c r="E62" s="634" t="str">
        <f>Translations!$B$125</f>
        <v>Typ cíle</v>
      </c>
      <c r="F62" s="635"/>
      <c r="G62" s="413" t="str">
        <f>Translations!$B$126</f>
        <v>Cíl splněn</v>
      </c>
      <c r="H62" s="73" t="str">
        <f>Translations!$B$127</f>
        <v>&lt;Vložte příslušné údaje ze zprávy, která je předmětem ověření, a uveďte, zda bylo dosaženo souvisejícího cíle&gt;</v>
      </c>
      <c r="I62" s="138"/>
    </row>
    <row r="63" spans="1:9" s="137" customFormat="1" ht="16.95" hidden="1" customHeight="1" outlineLevel="1" x14ac:dyDescent="0.25">
      <c r="A63" s="647" t="s">
        <v>658</v>
      </c>
      <c r="B63" s="648"/>
      <c r="C63" s="638"/>
      <c r="D63" s="639"/>
      <c r="E63" s="533" t="s">
        <v>658</v>
      </c>
      <c r="F63" s="535"/>
      <c r="G63" s="422" t="s">
        <v>658</v>
      </c>
      <c r="H63" s="553" t="str">
        <f>Translations!$B$128</f>
        <v>DŮLEŽITÁ POZNÁMKA: Posudek„ověřeno jako uspokojivé“ nebo „ověřeno s připomínkami“ MŮŽEBÝT UDĚLEN POUZE POKUD bylo dosaženo všech cílů a milníků pro VŠECHNA zařízení zahrnutá ve zprávě za vykazované období.</v>
      </c>
      <c r="I63" s="138"/>
    </row>
    <row r="64" spans="1:9" s="137" customFormat="1" ht="16.95" hidden="1" customHeight="1" outlineLevel="1" x14ac:dyDescent="0.25">
      <c r="A64" s="647" t="s">
        <v>658</v>
      </c>
      <c r="B64" s="648"/>
      <c r="C64" s="638"/>
      <c r="D64" s="639"/>
      <c r="E64" s="533" t="s">
        <v>658</v>
      </c>
      <c r="F64" s="535"/>
      <c r="G64" s="422" t="s">
        <v>658</v>
      </c>
      <c r="H64" s="553"/>
      <c r="I64" s="138"/>
    </row>
    <row r="65" spans="1:9" s="137" customFormat="1" ht="16.95" hidden="1" customHeight="1" outlineLevel="1" x14ac:dyDescent="0.25">
      <c r="A65" s="647" t="s">
        <v>658</v>
      </c>
      <c r="B65" s="648"/>
      <c r="C65" s="638"/>
      <c r="D65" s="639"/>
      <c r="E65" s="533" t="s">
        <v>658</v>
      </c>
      <c r="F65" s="535"/>
      <c r="G65" s="422" t="s">
        <v>658</v>
      </c>
      <c r="I65" s="138"/>
    </row>
    <row r="66" spans="1:9" s="137" customFormat="1" ht="16.95" hidden="1" customHeight="1" outlineLevel="1" x14ac:dyDescent="0.25">
      <c r="A66" s="647" t="s">
        <v>658</v>
      </c>
      <c r="B66" s="648"/>
      <c r="C66" s="638"/>
      <c r="D66" s="639"/>
      <c r="E66" s="533" t="s">
        <v>658</v>
      </c>
      <c r="F66" s="535"/>
      <c r="G66" s="422" t="s">
        <v>658</v>
      </c>
      <c r="H66" s="396"/>
      <c r="I66" s="138"/>
    </row>
    <row r="67" spans="1:9" s="137" customFormat="1" ht="16.95" hidden="1" customHeight="1" outlineLevel="1" x14ac:dyDescent="0.25">
      <c r="A67" s="647" t="s">
        <v>658</v>
      </c>
      <c r="B67" s="648"/>
      <c r="C67" s="638"/>
      <c r="D67" s="639"/>
      <c r="E67" s="533" t="s">
        <v>658</v>
      </c>
      <c r="F67" s="535"/>
      <c r="G67" s="422" t="s">
        <v>658</v>
      </c>
      <c r="H67" s="397" t="str">
        <f>Translations!$B$129</f>
        <v>&lt;Prosím skryjte prázdné řádky, které se nepoužívají&gt;</v>
      </c>
      <c r="I67" s="138"/>
    </row>
    <row r="68" spans="1:9" s="137" customFormat="1" ht="16.95" hidden="1" customHeight="1" outlineLevel="1" x14ac:dyDescent="0.25">
      <c r="A68" s="647" t="s">
        <v>658</v>
      </c>
      <c r="B68" s="648"/>
      <c r="C68" s="638"/>
      <c r="D68" s="639"/>
      <c r="E68" s="533" t="s">
        <v>658</v>
      </c>
      <c r="F68" s="535"/>
      <c r="G68" s="422" t="s">
        <v>658</v>
      </c>
      <c r="H68" s="396"/>
      <c r="I68" s="138"/>
    </row>
    <row r="69" spans="1:9" s="137" customFormat="1" ht="16.95" hidden="1" customHeight="1" outlineLevel="1" x14ac:dyDescent="0.25">
      <c r="A69" s="647" t="s">
        <v>658</v>
      </c>
      <c r="B69" s="648"/>
      <c r="C69" s="638"/>
      <c r="D69" s="639"/>
      <c r="E69" s="533" t="s">
        <v>658</v>
      </c>
      <c r="F69" s="535"/>
      <c r="G69" s="422" t="s">
        <v>658</v>
      </c>
      <c r="H69" s="396"/>
      <c r="I69" s="138"/>
    </row>
    <row r="70" spans="1:9" s="137" customFormat="1" ht="16.95" hidden="1" customHeight="1" outlineLevel="1" x14ac:dyDescent="0.25">
      <c r="A70" s="647" t="s">
        <v>658</v>
      </c>
      <c r="B70" s="648"/>
      <c r="C70" s="638"/>
      <c r="D70" s="639"/>
      <c r="E70" s="533" t="s">
        <v>658</v>
      </c>
      <c r="F70" s="535"/>
      <c r="G70" s="422" t="s">
        <v>658</v>
      </c>
      <c r="H70" s="396"/>
      <c r="I70" s="138"/>
    </row>
    <row r="71" spans="1:9" s="137" customFormat="1" ht="16.95" hidden="1" customHeight="1" outlineLevel="1" x14ac:dyDescent="0.25">
      <c r="A71" s="647" t="s">
        <v>658</v>
      </c>
      <c r="B71" s="648"/>
      <c r="C71" s="638"/>
      <c r="D71" s="639"/>
      <c r="E71" s="533" t="s">
        <v>658</v>
      </c>
      <c r="F71" s="535"/>
      <c r="G71" s="422" t="s">
        <v>658</v>
      </c>
      <c r="H71" s="396"/>
      <c r="I71" s="138"/>
    </row>
    <row r="72" spans="1:9" s="137" customFormat="1" ht="16.95" hidden="1" customHeight="1" outlineLevel="1" x14ac:dyDescent="0.25">
      <c r="A72" s="647" t="s">
        <v>658</v>
      </c>
      <c r="B72" s="648"/>
      <c r="C72" s="638"/>
      <c r="D72" s="639"/>
      <c r="E72" s="533" t="s">
        <v>658</v>
      </c>
      <c r="F72" s="535"/>
      <c r="G72" s="422" t="s">
        <v>658</v>
      </c>
      <c r="H72" s="396"/>
      <c r="I72" s="138"/>
    </row>
    <row r="73" spans="1:9" ht="34.5" hidden="1" customHeight="1" outlineLevel="1" x14ac:dyDescent="0.25">
      <c r="A73" s="646" t="str">
        <f>Translations!$B$130</f>
        <v>Splněné milníky:</v>
      </c>
      <c r="B73" s="557"/>
      <c r="C73" s="651" t="str">
        <f>Translations!$B$131</f>
        <v>Milníky pro stávající vykazované období stanovené v plánu klimatické neutrality byly splněny s výjimkou těchto:</v>
      </c>
      <c r="D73" s="651"/>
      <c r="E73" s="651"/>
      <c r="F73" s="651"/>
      <c r="G73" s="652"/>
      <c r="H73" s="73"/>
    </row>
    <row r="74" spans="1:9" ht="18.75" hidden="1" customHeight="1" outlineLevel="1" x14ac:dyDescent="0.25">
      <c r="A74" s="646"/>
      <c r="B74" s="557"/>
      <c r="C74" s="384" t="str">
        <f>Translations!$B$132</f>
        <v>Milník č. </v>
      </c>
      <c r="D74" s="557" t="str">
        <f>Translations!$B$133</f>
        <v>Komentáře</v>
      </c>
      <c r="E74" s="557"/>
      <c r="F74" s="557"/>
      <c r="G74" s="558"/>
      <c r="H74" s="73"/>
    </row>
    <row r="75" spans="1:9" ht="15.45" hidden="1" customHeight="1" outlineLevel="1" x14ac:dyDescent="0.25">
      <c r="A75" s="646"/>
      <c r="B75" s="557"/>
      <c r="C75" s="257"/>
      <c r="D75" s="544"/>
      <c r="E75" s="544"/>
      <c r="F75" s="544"/>
      <c r="G75" s="545"/>
      <c r="H75" s="563" t="str">
        <f>Translations!$B$134</f>
        <v>&lt; Uveďte referenční číslo každého milníku, kterého NENÍ dosaženo, a připojte stručnou poznámku k důvodu, proč milník nebyl splněn&gt;</v>
      </c>
    </row>
    <row r="76" spans="1:9" ht="15.45" hidden="1" customHeight="1" outlineLevel="1" x14ac:dyDescent="0.25">
      <c r="A76" s="646"/>
      <c r="B76" s="557"/>
      <c r="C76" s="257"/>
      <c r="D76" s="544"/>
      <c r="E76" s="544"/>
      <c r="F76" s="544"/>
      <c r="G76" s="545"/>
      <c r="H76" s="563"/>
    </row>
    <row r="77" spans="1:9" ht="15.45" hidden="1" customHeight="1" outlineLevel="1" x14ac:dyDescent="0.25">
      <c r="A77" s="646"/>
      <c r="B77" s="557"/>
      <c r="C77" s="257"/>
      <c r="D77" s="544"/>
      <c r="E77" s="544"/>
      <c r="F77" s="544"/>
      <c r="G77" s="545"/>
      <c r="H77" s="73"/>
    </row>
    <row r="78" spans="1:9" ht="15.45" hidden="1" customHeight="1" outlineLevel="1" x14ac:dyDescent="0.25">
      <c r="A78" s="646"/>
      <c r="B78" s="557"/>
      <c r="C78" s="257"/>
      <c r="D78" s="544"/>
      <c r="E78" s="544"/>
      <c r="F78" s="544"/>
      <c r="G78" s="545"/>
      <c r="H78" s="73"/>
    </row>
    <row r="79" spans="1:9" s="138" customFormat="1" ht="15.45" hidden="1" customHeight="1" outlineLevel="1" thickBot="1" x14ac:dyDescent="0.3">
      <c r="A79" s="649"/>
      <c r="B79" s="650"/>
      <c r="C79" s="326"/>
      <c r="D79" s="546"/>
      <c r="E79" s="546"/>
      <c r="F79" s="546"/>
      <c r="G79" s="547"/>
      <c r="H79" s="73"/>
    </row>
    <row r="80" spans="1:9" s="138" customFormat="1" ht="15.45" customHeight="1" collapsed="1" x14ac:dyDescent="0.25">
      <c r="A80" s="418"/>
      <c r="B80" s="418"/>
      <c r="C80" s="418"/>
      <c r="D80" s="418"/>
      <c r="E80" s="418"/>
      <c r="F80" s="418"/>
      <c r="G80" s="418"/>
      <c r="H80" s="73"/>
    </row>
    <row r="81" spans="1:9" ht="19.5" hidden="1" customHeight="1" outlineLevel="1" thickBot="1" x14ac:dyDescent="0.3">
      <c r="A81" s="392" t="s">
        <v>1124</v>
      </c>
      <c r="B81" s="640" t="str">
        <f>IF(ISBLANK(VLOOKUP($A81,$A$26:$B$35,2))=TRUE," ",VLOOKUP($A81,$A$26:$B$35,2))</f>
        <v xml:space="preserve"> </v>
      </c>
      <c r="C81" s="641"/>
      <c r="D81" s="641"/>
      <c r="E81" s="641"/>
      <c r="F81" s="641"/>
      <c r="G81" s="642"/>
      <c r="H81" s="390"/>
    </row>
    <row r="82" spans="1:9" ht="18.75" hidden="1" customHeight="1" outlineLevel="1" x14ac:dyDescent="0.25">
      <c r="A82" s="643" t="str">
        <f>Translations!$B$121</f>
        <v>Ověřené údaje týkající se cílů:</v>
      </c>
      <c r="B82" s="644"/>
      <c r="C82" s="644"/>
      <c r="D82" s="644"/>
      <c r="E82" s="644"/>
      <c r="F82" s="644"/>
      <c r="G82" s="645"/>
      <c r="H82" s="73"/>
    </row>
    <row r="83" spans="1:9" s="137" customFormat="1" ht="34.5" hidden="1" customHeight="1" outlineLevel="1" x14ac:dyDescent="0.25">
      <c r="A83" s="646" t="str">
        <f>Translations!$B$122</f>
        <v>Dílčí zařízení</v>
      </c>
      <c r="B83" s="557"/>
      <c r="C83" s="634" t="str">
        <f>Translations!$B$124</f>
        <v>Intenzita nebo hodnota emisí</v>
      </c>
      <c r="D83" s="635"/>
      <c r="E83" s="634" t="str">
        <f>Translations!$B$125</f>
        <v>Typ cíle</v>
      </c>
      <c r="F83" s="635"/>
      <c r="G83" s="413" t="str">
        <f>Translations!$B$126</f>
        <v>Cíl splněn</v>
      </c>
      <c r="H83" s="73" t="str">
        <f>Translations!$B$127</f>
        <v>&lt;Vložte příslušné údaje ze zprávy, která je předmětem ověření, a uveďte, zda bylo dosaženo souvisejícího cíle&gt;</v>
      </c>
      <c r="I83" s="138"/>
    </row>
    <row r="84" spans="1:9" s="137" customFormat="1" ht="16.95" hidden="1" customHeight="1" outlineLevel="1" x14ac:dyDescent="0.25">
      <c r="A84" s="647" t="s">
        <v>658</v>
      </c>
      <c r="B84" s="648"/>
      <c r="C84" s="638"/>
      <c r="D84" s="639"/>
      <c r="E84" s="533" t="s">
        <v>658</v>
      </c>
      <c r="F84" s="535"/>
      <c r="G84" s="422" t="s">
        <v>658</v>
      </c>
      <c r="H84" s="553" t="str">
        <f>Translations!$B$128</f>
        <v>DŮLEŽITÁ POZNÁMKA: Posudek„ověřeno jako uspokojivé“ nebo „ověřeno s připomínkami“ MŮŽEBÝT UDĚLEN POUZE POKUD bylo dosaženo všech cílů a milníků pro VŠECHNA zařízení zahrnutá ve zprávě za vykazované období.</v>
      </c>
      <c r="I84" s="138"/>
    </row>
    <row r="85" spans="1:9" s="137" customFormat="1" ht="16.95" hidden="1" customHeight="1" outlineLevel="1" x14ac:dyDescent="0.25">
      <c r="A85" s="647" t="s">
        <v>658</v>
      </c>
      <c r="B85" s="648"/>
      <c r="C85" s="638"/>
      <c r="D85" s="639"/>
      <c r="E85" s="533" t="s">
        <v>658</v>
      </c>
      <c r="F85" s="535"/>
      <c r="G85" s="422" t="s">
        <v>658</v>
      </c>
      <c r="H85" s="553"/>
      <c r="I85" s="138"/>
    </row>
    <row r="86" spans="1:9" s="137" customFormat="1" ht="16.95" hidden="1" customHeight="1" outlineLevel="1" x14ac:dyDescent="0.25">
      <c r="A86" s="647" t="s">
        <v>658</v>
      </c>
      <c r="B86" s="648"/>
      <c r="C86" s="638"/>
      <c r="D86" s="639"/>
      <c r="E86" s="533" t="s">
        <v>658</v>
      </c>
      <c r="F86" s="535"/>
      <c r="G86" s="422" t="s">
        <v>658</v>
      </c>
      <c r="I86" s="138"/>
    </row>
    <row r="87" spans="1:9" s="137" customFormat="1" ht="16.95" hidden="1" customHeight="1" outlineLevel="1" x14ac:dyDescent="0.25">
      <c r="A87" s="647" t="s">
        <v>658</v>
      </c>
      <c r="B87" s="648"/>
      <c r="C87" s="638"/>
      <c r="D87" s="639"/>
      <c r="E87" s="533" t="s">
        <v>658</v>
      </c>
      <c r="F87" s="535"/>
      <c r="G87" s="422" t="s">
        <v>658</v>
      </c>
      <c r="H87" s="396"/>
      <c r="I87" s="138"/>
    </row>
    <row r="88" spans="1:9" s="137" customFormat="1" ht="16.95" hidden="1" customHeight="1" outlineLevel="1" x14ac:dyDescent="0.25">
      <c r="A88" s="647" t="s">
        <v>658</v>
      </c>
      <c r="B88" s="648"/>
      <c r="C88" s="638"/>
      <c r="D88" s="639"/>
      <c r="E88" s="533" t="s">
        <v>658</v>
      </c>
      <c r="F88" s="535"/>
      <c r="G88" s="422" t="s">
        <v>658</v>
      </c>
      <c r="H88" s="397" t="str">
        <f>Translations!$B$129</f>
        <v>&lt;Prosím skryjte prázdné řádky, které se nepoužívají&gt;</v>
      </c>
      <c r="I88" s="138"/>
    </row>
    <row r="89" spans="1:9" s="137" customFormat="1" ht="16.95" hidden="1" customHeight="1" outlineLevel="1" x14ac:dyDescent="0.25">
      <c r="A89" s="647" t="s">
        <v>658</v>
      </c>
      <c r="B89" s="648"/>
      <c r="C89" s="638"/>
      <c r="D89" s="639"/>
      <c r="E89" s="533" t="s">
        <v>658</v>
      </c>
      <c r="F89" s="535"/>
      <c r="G89" s="422" t="s">
        <v>658</v>
      </c>
      <c r="H89" s="396"/>
      <c r="I89" s="138"/>
    </row>
    <row r="90" spans="1:9" s="137" customFormat="1" ht="16.95" hidden="1" customHeight="1" outlineLevel="1" x14ac:dyDescent="0.25">
      <c r="A90" s="647" t="s">
        <v>658</v>
      </c>
      <c r="B90" s="648"/>
      <c r="C90" s="638"/>
      <c r="D90" s="639"/>
      <c r="E90" s="533" t="s">
        <v>658</v>
      </c>
      <c r="F90" s="535"/>
      <c r="G90" s="422" t="s">
        <v>658</v>
      </c>
      <c r="H90" s="396"/>
      <c r="I90" s="138"/>
    </row>
    <row r="91" spans="1:9" s="137" customFormat="1" ht="16.95" hidden="1" customHeight="1" outlineLevel="1" x14ac:dyDescent="0.25">
      <c r="A91" s="647" t="s">
        <v>658</v>
      </c>
      <c r="B91" s="648"/>
      <c r="C91" s="638"/>
      <c r="D91" s="639"/>
      <c r="E91" s="533" t="s">
        <v>658</v>
      </c>
      <c r="F91" s="535"/>
      <c r="G91" s="422" t="s">
        <v>658</v>
      </c>
      <c r="H91" s="396"/>
      <c r="I91" s="138"/>
    </row>
    <row r="92" spans="1:9" s="137" customFormat="1" ht="16.95" hidden="1" customHeight="1" outlineLevel="1" x14ac:dyDescent="0.25">
      <c r="A92" s="647" t="s">
        <v>658</v>
      </c>
      <c r="B92" s="648"/>
      <c r="C92" s="638"/>
      <c r="D92" s="639"/>
      <c r="E92" s="533" t="s">
        <v>658</v>
      </c>
      <c r="F92" s="535"/>
      <c r="G92" s="422" t="s">
        <v>658</v>
      </c>
      <c r="H92" s="396"/>
      <c r="I92" s="138"/>
    </row>
    <row r="93" spans="1:9" s="137" customFormat="1" ht="16.95" hidden="1" customHeight="1" outlineLevel="1" x14ac:dyDescent="0.25">
      <c r="A93" s="647" t="s">
        <v>658</v>
      </c>
      <c r="B93" s="648"/>
      <c r="C93" s="638"/>
      <c r="D93" s="639"/>
      <c r="E93" s="533" t="s">
        <v>658</v>
      </c>
      <c r="F93" s="535"/>
      <c r="G93" s="422" t="s">
        <v>658</v>
      </c>
      <c r="H93" s="396"/>
      <c r="I93" s="138"/>
    </row>
    <row r="94" spans="1:9" ht="34.5" hidden="1" customHeight="1" outlineLevel="1" x14ac:dyDescent="0.25">
      <c r="A94" s="646" t="str">
        <f>Translations!$B$130</f>
        <v>Splněné milníky:</v>
      </c>
      <c r="B94" s="557"/>
      <c r="C94" s="651" t="str">
        <f>Translations!$B$131</f>
        <v>Milníky pro stávající vykazované období stanovené v plánu klimatické neutrality byly splněny s výjimkou těchto:</v>
      </c>
      <c r="D94" s="651"/>
      <c r="E94" s="651"/>
      <c r="F94" s="651"/>
      <c r="G94" s="652"/>
      <c r="H94" s="73"/>
    </row>
    <row r="95" spans="1:9" ht="18.75" hidden="1" customHeight="1" outlineLevel="1" x14ac:dyDescent="0.25">
      <c r="A95" s="646"/>
      <c r="B95" s="557"/>
      <c r="C95" s="384" t="str">
        <f>Translations!$B$132</f>
        <v>Milník č. </v>
      </c>
      <c r="D95" s="557" t="str">
        <f>Translations!$B$133</f>
        <v>Komentáře</v>
      </c>
      <c r="E95" s="557"/>
      <c r="F95" s="557"/>
      <c r="G95" s="558"/>
      <c r="H95" s="73"/>
    </row>
    <row r="96" spans="1:9" ht="15.45" hidden="1" customHeight="1" outlineLevel="1" x14ac:dyDescent="0.25">
      <c r="A96" s="646"/>
      <c r="B96" s="557"/>
      <c r="C96" s="257"/>
      <c r="D96" s="544"/>
      <c r="E96" s="544"/>
      <c r="F96" s="544"/>
      <c r="G96" s="545"/>
      <c r="H96" s="563" t="str">
        <f>Translations!$B$134</f>
        <v>&lt; Uveďte referenční číslo každého milníku, kterého NENÍ dosaženo, a připojte stručnou poznámku k důvodu, proč milník nebyl splněn&gt;</v>
      </c>
    </row>
    <row r="97" spans="1:9" ht="15.45" hidden="1" customHeight="1" outlineLevel="1" x14ac:dyDescent="0.25">
      <c r="A97" s="646"/>
      <c r="B97" s="557"/>
      <c r="C97" s="257"/>
      <c r="D97" s="544"/>
      <c r="E97" s="544"/>
      <c r="F97" s="544"/>
      <c r="G97" s="545"/>
      <c r="H97" s="563"/>
    </row>
    <row r="98" spans="1:9" ht="15.45" hidden="1" customHeight="1" outlineLevel="1" x14ac:dyDescent="0.25">
      <c r="A98" s="646"/>
      <c r="B98" s="557"/>
      <c r="C98" s="257"/>
      <c r="D98" s="544"/>
      <c r="E98" s="544"/>
      <c r="F98" s="544"/>
      <c r="G98" s="545"/>
      <c r="H98" s="73"/>
    </row>
    <row r="99" spans="1:9" ht="15.45" hidden="1" customHeight="1" outlineLevel="1" x14ac:dyDescent="0.25">
      <c r="A99" s="646"/>
      <c r="B99" s="557"/>
      <c r="C99" s="257"/>
      <c r="D99" s="544"/>
      <c r="E99" s="544"/>
      <c r="F99" s="544"/>
      <c r="G99" s="545"/>
      <c r="H99" s="73"/>
    </row>
    <row r="100" spans="1:9" s="138" customFormat="1" ht="15.45" hidden="1" customHeight="1" outlineLevel="1" thickBot="1" x14ac:dyDescent="0.3">
      <c r="A100" s="649"/>
      <c r="B100" s="650"/>
      <c r="C100" s="326"/>
      <c r="D100" s="546"/>
      <c r="E100" s="546"/>
      <c r="F100" s="546"/>
      <c r="G100" s="547"/>
      <c r="H100" s="73"/>
    </row>
    <row r="101" spans="1:9" s="138" customFormat="1" ht="15.45" customHeight="1" collapsed="1" x14ac:dyDescent="0.25">
      <c r="A101" s="418"/>
      <c r="B101" s="418"/>
      <c r="C101" s="418"/>
      <c r="D101" s="418"/>
      <c r="E101" s="418"/>
      <c r="F101" s="418"/>
      <c r="G101" s="418"/>
      <c r="H101" s="73"/>
    </row>
    <row r="102" spans="1:9" ht="19.5" hidden="1" customHeight="1" outlineLevel="1" thickBot="1" x14ac:dyDescent="0.3">
      <c r="A102" s="392" t="s">
        <v>1125</v>
      </c>
      <c r="B102" s="640" t="str">
        <f>IF(ISBLANK(VLOOKUP($A102,$A$26:$B$35,2))=TRUE," ",VLOOKUP($A102,$A$26:$B$35,2))</f>
        <v xml:space="preserve"> </v>
      </c>
      <c r="C102" s="641"/>
      <c r="D102" s="641"/>
      <c r="E102" s="641"/>
      <c r="F102" s="641"/>
      <c r="G102" s="642"/>
      <c r="H102" s="390"/>
    </row>
    <row r="103" spans="1:9" ht="18.75" hidden="1" customHeight="1" outlineLevel="1" x14ac:dyDescent="0.25">
      <c r="A103" s="643" t="str">
        <f>Translations!$B$121</f>
        <v>Ověřené údaje týkající se cílů:</v>
      </c>
      <c r="B103" s="644"/>
      <c r="C103" s="644"/>
      <c r="D103" s="644"/>
      <c r="E103" s="644"/>
      <c r="F103" s="644"/>
      <c r="G103" s="645"/>
      <c r="H103" s="73"/>
    </row>
    <row r="104" spans="1:9" s="137" customFormat="1" ht="34.5" hidden="1" customHeight="1" outlineLevel="1" x14ac:dyDescent="0.25">
      <c r="A104" s="646" t="str">
        <f>Translations!$B$122</f>
        <v>Dílčí zařízení</v>
      </c>
      <c r="B104" s="557"/>
      <c r="C104" s="634" t="str">
        <f>Translations!$B$124</f>
        <v>Intenzita nebo hodnota emisí</v>
      </c>
      <c r="D104" s="635"/>
      <c r="E104" s="634" t="str">
        <f>Translations!$B$125</f>
        <v>Typ cíle</v>
      </c>
      <c r="F104" s="635"/>
      <c r="G104" s="413" t="str">
        <f>Translations!$B$126</f>
        <v>Cíl splněn</v>
      </c>
      <c r="H104" s="73" t="str">
        <f>Translations!$B$127</f>
        <v>&lt;Vložte příslušné údaje ze zprávy, která je předmětem ověření, a uveďte, zda bylo dosaženo souvisejícího cíle&gt;</v>
      </c>
      <c r="I104" s="138"/>
    </row>
    <row r="105" spans="1:9" s="137" customFormat="1" ht="16.95" hidden="1" customHeight="1" outlineLevel="1" x14ac:dyDescent="0.25">
      <c r="A105" s="647" t="s">
        <v>658</v>
      </c>
      <c r="B105" s="648"/>
      <c r="C105" s="638"/>
      <c r="D105" s="639"/>
      <c r="E105" s="533" t="s">
        <v>658</v>
      </c>
      <c r="F105" s="535"/>
      <c r="G105" s="422" t="s">
        <v>658</v>
      </c>
      <c r="H105" s="553" t="str">
        <f>Translations!$B$128</f>
        <v>DŮLEŽITÁ POZNÁMKA: Posudek„ověřeno jako uspokojivé“ nebo „ověřeno s připomínkami“ MŮŽEBÝT UDĚLEN POUZE POKUD bylo dosaženo všech cílů a milníků pro VŠECHNA zařízení zahrnutá ve zprávě za vykazované období.</v>
      </c>
      <c r="I105" s="138"/>
    </row>
    <row r="106" spans="1:9" s="137" customFormat="1" ht="16.95" hidden="1" customHeight="1" outlineLevel="1" x14ac:dyDescent="0.25">
      <c r="A106" s="647" t="s">
        <v>658</v>
      </c>
      <c r="B106" s="648"/>
      <c r="C106" s="638"/>
      <c r="D106" s="639"/>
      <c r="E106" s="533" t="s">
        <v>658</v>
      </c>
      <c r="F106" s="535"/>
      <c r="G106" s="422" t="s">
        <v>658</v>
      </c>
      <c r="H106" s="553"/>
      <c r="I106" s="138"/>
    </row>
    <row r="107" spans="1:9" s="137" customFormat="1" ht="16.95" hidden="1" customHeight="1" outlineLevel="1" x14ac:dyDescent="0.25">
      <c r="A107" s="647" t="s">
        <v>658</v>
      </c>
      <c r="B107" s="648"/>
      <c r="C107" s="638"/>
      <c r="D107" s="639"/>
      <c r="E107" s="533" t="s">
        <v>658</v>
      </c>
      <c r="F107" s="535"/>
      <c r="G107" s="422" t="s">
        <v>658</v>
      </c>
      <c r="I107" s="138"/>
    </row>
    <row r="108" spans="1:9" s="137" customFormat="1" ht="16.95" hidden="1" customHeight="1" outlineLevel="1" x14ac:dyDescent="0.25">
      <c r="A108" s="647" t="s">
        <v>658</v>
      </c>
      <c r="B108" s="648"/>
      <c r="C108" s="638"/>
      <c r="D108" s="639"/>
      <c r="E108" s="533" t="s">
        <v>658</v>
      </c>
      <c r="F108" s="535"/>
      <c r="G108" s="422" t="s">
        <v>658</v>
      </c>
      <c r="H108" s="396"/>
      <c r="I108" s="138"/>
    </row>
    <row r="109" spans="1:9" s="137" customFormat="1" ht="16.95" hidden="1" customHeight="1" outlineLevel="1" x14ac:dyDescent="0.25">
      <c r="A109" s="647" t="s">
        <v>658</v>
      </c>
      <c r="B109" s="648"/>
      <c r="C109" s="638"/>
      <c r="D109" s="639"/>
      <c r="E109" s="533" t="s">
        <v>658</v>
      </c>
      <c r="F109" s="535"/>
      <c r="G109" s="422" t="s">
        <v>658</v>
      </c>
      <c r="H109" s="397" t="str">
        <f>Translations!$B$129</f>
        <v>&lt;Prosím skryjte prázdné řádky, které se nepoužívají&gt;</v>
      </c>
      <c r="I109" s="138"/>
    </row>
    <row r="110" spans="1:9" s="137" customFormat="1" ht="16.95" hidden="1" customHeight="1" outlineLevel="1" x14ac:dyDescent="0.25">
      <c r="A110" s="647" t="s">
        <v>658</v>
      </c>
      <c r="B110" s="648"/>
      <c r="C110" s="638"/>
      <c r="D110" s="639"/>
      <c r="E110" s="533" t="s">
        <v>658</v>
      </c>
      <c r="F110" s="535"/>
      <c r="G110" s="422" t="s">
        <v>658</v>
      </c>
      <c r="H110" s="396"/>
      <c r="I110" s="138"/>
    </row>
    <row r="111" spans="1:9" s="137" customFormat="1" ht="16.95" hidden="1" customHeight="1" outlineLevel="1" x14ac:dyDescent="0.25">
      <c r="A111" s="647" t="s">
        <v>658</v>
      </c>
      <c r="B111" s="648"/>
      <c r="C111" s="638"/>
      <c r="D111" s="639"/>
      <c r="E111" s="533" t="s">
        <v>658</v>
      </c>
      <c r="F111" s="535"/>
      <c r="G111" s="422" t="s">
        <v>658</v>
      </c>
      <c r="H111" s="396"/>
      <c r="I111" s="138"/>
    </row>
    <row r="112" spans="1:9" s="137" customFormat="1" ht="16.95" hidden="1" customHeight="1" outlineLevel="1" x14ac:dyDescent="0.25">
      <c r="A112" s="647" t="s">
        <v>658</v>
      </c>
      <c r="B112" s="648"/>
      <c r="C112" s="638"/>
      <c r="D112" s="639"/>
      <c r="E112" s="533" t="s">
        <v>658</v>
      </c>
      <c r="F112" s="535"/>
      <c r="G112" s="422" t="s">
        <v>658</v>
      </c>
      <c r="H112" s="396"/>
      <c r="I112" s="138"/>
    </row>
    <row r="113" spans="1:9" s="137" customFormat="1" ht="16.95" hidden="1" customHeight="1" outlineLevel="1" x14ac:dyDescent="0.25">
      <c r="A113" s="647" t="s">
        <v>658</v>
      </c>
      <c r="B113" s="648"/>
      <c r="C113" s="638"/>
      <c r="D113" s="639"/>
      <c r="E113" s="533" t="s">
        <v>658</v>
      </c>
      <c r="F113" s="535"/>
      <c r="G113" s="422" t="s">
        <v>658</v>
      </c>
      <c r="H113" s="396"/>
      <c r="I113" s="138"/>
    </row>
    <row r="114" spans="1:9" s="137" customFormat="1" ht="16.95" hidden="1" customHeight="1" outlineLevel="1" x14ac:dyDescent="0.25">
      <c r="A114" s="647" t="s">
        <v>658</v>
      </c>
      <c r="B114" s="648"/>
      <c r="C114" s="638"/>
      <c r="D114" s="639"/>
      <c r="E114" s="533" t="s">
        <v>658</v>
      </c>
      <c r="F114" s="535"/>
      <c r="G114" s="422" t="s">
        <v>658</v>
      </c>
      <c r="H114" s="396"/>
      <c r="I114" s="138"/>
    </row>
    <row r="115" spans="1:9" ht="34.5" hidden="1" customHeight="1" outlineLevel="1" x14ac:dyDescent="0.25">
      <c r="A115" s="646" t="str">
        <f>Translations!$B$130</f>
        <v>Splněné milníky:</v>
      </c>
      <c r="B115" s="557"/>
      <c r="C115" s="651" t="str">
        <f>Translations!$B$131</f>
        <v>Milníky pro stávající vykazované období stanovené v plánu klimatické neutrality byly splněny s výjimkou těchto:</v>
      </c>
      <c r="D115" s="651"/>
      <c r="E115" s="651"/>
      <c r="F115" s="651"/>
      <c r="G115" s="652"/>
      <c r="H115" s="73"/>
    </row>
    <row r="116" spans="1:9" ht="18.75" hidden="1" customHeight="1" outlineLevel="1" x14ac:dyDescent="0.25">
      <c r="A116" s="646"/>
      <c r="B116" s="557"/>
      <c r="C116" s="384" t="str">
        <f>Translations!$B$132</f>
        <v>Milník č. </v>
      </c>
      <c r="D116" s="557" t="str">
        <f>Translations!$B$133</f>
        <v>Komentáře</v>
      </c>
      <c r="E116" s="557"/>
      <c r="F116" s="557"/>
      <c r="G116" s="558"/>
      <c r="H116" s="73"/>
    </row>
    <row r="117" spans="1:9" ht="15.45" hidden="1" customHeight="1" outlineLevel="1" x14ac:dyDescent="0.25">
      <c r="A117" s="646"/>
      <c r="B117" s="557"/>
      <c r="C117" s="257"/>
      <c r="D117" s="544"/>
      <c r="E117" s="544"/>
      <c r="F117" s="544"/>
      <c r="G117" s="545"/>
      <c r="H117" s="563" t="str">
        <f>Translations!$B$134</f>
        <v>&lt; Uveďte referenční číslo každého milníku, kterého NENÍ dosaženo, a připojte stručnou poznámku k důvodu, proč milník nebyl splněn&gt;</v>
      </c>
    </row>
    <row r="118" spans="1:9" ht="15.45" hidden="1" customHeight="1" outlineLevel="1" x14ac:dyDescent="0.25">
      <c r="A118" s="646"/>
      <c r="B118" s="557"/>
      <c r="C118" s="257"/>
      <c r="D118" s="544"/>
      <c r="E118" s="544"/>
      <c r="F118" s="544"/>
      <c r="G118" s="545"/>
      <c r="H118" s="563"/>
    </row>
    <row r="119" spans="1:9" ht="15.45" hidden="1" customHeight="1" outlineLevel="1" x14ac:dyDescent="0.25">
      <c r="A119" s="646"/>
      <c r="B119" s="557"/>
      <c r="C119" s="257"/>
      <c r="D119" s="544"/>
      <c r="E119" s="544"/>
      <c r="F119" s="544"/>
      <c r="G119" s="545"/>
      <c r="H119" s="73"/>
    </row>
    <row r="120" spans="1:9" ht="15.45" hidden="1" customHeight="1" outlineLevel="1" x14ac:dyDescent="0.25">
      <c r="A120" s="646"/>
      <c r="B120" s="557"/>
      <c r="C120" s="257"/>
      <c r="D120" s="544"/>
      <c r="E120" s="544"/>
      <c r="F120" s="544"/>
      <c r="G120" s="545"/>
      <c r="H120" s="73"/>
    </row>
    <row r="121" spans="1:9" s="138" customFormat="1" ht="15.45" hidden="1" customHeight="1" outlineLevel="1" thickBot="1" x14ac:dyDescent="0.3">
      <c r="A121" s="649"/>
      <c r="B121" s="650"/>
      <c r="C121" s="326"/>
      <c r="D121" s="546"/>
      <c r="E121" s="546"/>
      <c r="F121" s="546"/>
      <c r="G121" s="547"/>
      <c r="H121" s="73"/>
    </row>
    <row r="122" spans="1:9" s="138" customFormat="1" ht="15.45" customHeight="1" collapsed="1" x14ac:dyDescent="0.25">
      <c r="A122" s="418"/>
      <c r="B122" s="418"/>
      <c r="C122" s="418"/>
      <c r="D122" s="418"/>
      <c r="E122" s="418"/>
      <c r="F122" s="418"/>
      <c r="G122" s="418"/>
      <c r="H122" s="73"/>
    </row>
    <row r="123" spans="1:9" ht="19.5" hidden="1" customHeight="1" outlineLevel="1" thickBot="1" x14ac:dyDescent="0.3">
      <c r="A123" s="392" t="s">
        <v>1126</v>
      </c>
      <c r="B123" s="640" t="str">
        <f>IF(ISBLANK(VLOOKUP($A123,$A$26:$B$35,2))=TRUE," ",VLOOKUP($A123,$A$26:$B$35,2))</f>
        <v xml:space="preserve"> </v>
      </c>
      <c r="C123" s="641"/>
      <c r="D123" s="641"/>
      <c r="E123" s="641"/>
      <c r="F123" s="641"/>
      <c r="G123" s="642"/>
      <c r="H123" s="390"/>
    </row>
    <row r="124" spans="1:9" ht="18.75" hidden="1" customHeight="1" outlineLevel="1" x14ac:dyDescent="0.25">
      <c r="A124" s="643" t="str">
        <f>Translations!$B$121</f>
        <v>Ověřené údaje týkající se cílů:</v>
      </c>
      <c r="B124" s="644"/>
      <c r="C124" s="644"/>
      <c r="D124" s="644"/>
      <c r="E124" s="644"/>
      <c r="F124" s="644"/>
      <c r="G124" s="645"/>
      <c r="H124" s="73"/>
    </row>
    <row r="125" spans="1:9" s="137" customFormat="1" ht="34.5" hidden="1" customHeight="1" outlineLevel="1" x14ac:dyDescent="0.25">
      <c r="A125" s="646" t="str">
        <f>Translations!$B$122</f>
        <v>Dílčí zařízení</v>
      </c>
      <c r="B125" s="557"/>
      <c r="C125" s="634" t="str">
        <f>Translations!$B$124</f>
        <v>Intenzita nebo hodnota emisí</v>
      </c>
      <c r="D125" s="635"/>
      <c r="E125" s="634" t="str">
        <f>Translations!$B$125</f>
        <v>Typ cíle</v>
      </c>
      <c r="F125" s="635"/>
      <c r="G125" s="413" t="str">
        <f>Translations!$B$126</f>
        <v>Cíl splněn</v>
      </c>
      <c r="H125" s="73" t="str">
        <f>Translations!$B$127</f>
        <v>&lt;Vložte příslušné údaje ze zprávy, která je předmětem ověření, a uveďte, zda bylo dosaženo souvisejícího cíle&gt;</v>
      </c>
      <c r="I125" s="138"/>
    </row>
    <row r="126" spans="1:9" s="137" customFormat="1" ht="16.95" hidden="1" customHeight="1" outlineLevel="1" x14ac:dyDescent="0.25">
      <c r="A126" s="647" t="s">
        <v>658</v>
      </c>
      <c r="B126" s="648"/>
      <c r="C126" s="638"/>
      <c r="D126" s="639"/>
      <c r="E126" s="533" t="s">
        <v>658</v>
      </c>
      <c r="F126" s="535"/>
      <c r="G126" s="422" t="s">
        <v>658</v>
      </c>
      <c r="H126" s="553" t="str">
        <f>Translations!$B$128</f>
        <v>DŮLEŽITÁ POZNÁMKA: Posudek„ověřeno jako uspokojivé“ nebo „ověřeno s připomínkami“ MŮŽEBÝT UDĚLEN POUZE POKUD bylo dosaženo všech cílů a milníků pro VŠECHNA zařízení zahrnutá ve zprávě za vykazované období.</v>
      </c>
      <c r="I126" s="138"/>
    </row>
    <row r="127" spans="1:9" s="137" customFormat="1" ht="16.95" hidden="1" customHeight="1" outlineLevel="1" x14ac:dyDescent="0.25">
      <c r="A127" s="647" t="s">
        <v>658</v>
      </c>
      <c r="B127" s="648"/>
      <c r="C127" s="638"/>
      <c r="D127" s="639"/>
      <c r="E127" s="533" t="s">
        <v>658</v>
      </c>
      <c r="F127" s="535"/>
      <c r="G127" s="422" t="s">
        <v>658</v>
      </c>
      <c r="H127" s="553"/>
      <c r="I127" s="138"/>
    </row>
    <row r="128" spans="1:9" s="137" customFormat="1" ht="16.95" hidden="1" customHeight="1" outlineLevel="1" x14ac:dyDescent="0.25">
      <c r="A128" s="647" t="s">
        <v>658</v>
      </c>
      <c r="B128" s="648"/>
      <c r="C128" s="638"/>
      <c r="D128" s="639"/>
      <c r="E128" s="533" t="s">
        <v>658</v>
      </c>
      <c r="F128" s="535"/>
      <c r="G128" s="422" t="s">
        <v>658</v>
      </c>
      <c r="I128" s="138"/>
    </row>
    <row r="129" spans="1:9" s="137" customFormat="1" ht="16.95" hidden="1" customHeight="1" outlineLevel="1" x14ac:dyDescent="0.25">
      <c r="A129" s="647" t="s">
        <v>658</v>
      </c>
      <c r="B129" s="648"/>
      <c r="C129" s="638"/>
      <c r="D129" s="639"/>
      <c r="E129" s="533" t="s">
        <v>658</v>
      </c>
      <c r="F129" s="535"/>
      <c r="G129" s="422" t="s">
        <v>658</v>
      </c>
      <c r="H129" s="396"/>
      <c r="I129" s="138"/>
    </row>
    <row r="130" spans="1:9" s="137" customFormat="1" ht="16.95" hidden="1" customHeight="1" outlineLevel="1" x14ac:dyDescent="0.25">
      <c r="A130" s="647" t="s">
        <v>658</v>
      </c>
      <c r="B130" s="648"/>
      <c r="C130" s="638"/>
      <c r="D130" s="639"/>
      <c r="E130" s="533" t="s">
        <v>658</v>
      </c>
      <c r="F130" s="535"/>
      <c r="G130" s="422" t="s">
        <v>658</v>
      </c>
      <c r="H130" s="397" t="str">
        <f>Translations!$B$129</f>
        <v>&lt;Prosím skryjte prázdné řádky, které se nepoužívají&gt;</v>
      </c>
      <c r="I130" s="138"/>
    </row>
    <row r="131" spans="1:9" s="137" customFormat="1" ht="16.95" hidden="1" customHeight="1" outlineLevel="1" x14ac:dyDescent="0.25">
      <c r="A131" s="647" t="s">
        <v>658</v>
      </c>
      <c r="B131" s="648"/>
      <c r="C131" s="638"/>
      <c r="D131" s="639"/>
      <c r="E131" s="533" t="s">
        <v>658</v>
      </c>
      <c r="F131" s="535"/>
      <c r="G131" s="422" t="s">
        <v>658</v>
      </c>
      <c r="H131" s="396"/>
      <c r="I131" s="138"/>
    </row>
    <row r="132" spans="1:9" s="137" customFormat="1" ht="16.95" hidden="1" customHeight="1" outlineLevel="1" x14ac:dyDescent="0.25">
      <c r="A132" s="647" t="s">
        <v>658</v>
      </c>
      <c r="B132" s="648"/>
      <c r="C132" s="638"/>
      <c r="D132" s="639"/>
      <c r="E132" s="533" t="s">
        <v>658</v>
      </c>
      <c r="F132" s="535"/>
      <c r="G132" s="422" t="s">
        <v>658</v>
      </c>
      <c r="H132" s="396"/>
      <c r="I132" s="138"/>
    </row>
    <row r="133" spans="1:9" s="137" customFormat="1" ht="16.95" hidden="1" customHeight="1" outlineLevel="1" x14ac:dyDescent="0.25">
      <c r="A133" s="647" t="s">
        <v>658</v>
      </c>
      <c r="B133" s="648"/>
      <c r="C133" s="638"/>
      <c r="D133" s="639"/>
      <c r="E133" s="533" t="s">
        <v>658</v>
      </c>
      <c r="F133" s="535"/>
      <c r="G133" s="422" t="s">
        <v>658</v>
      </c>
      <c r="H133" s="396"/>
      <c r="I133" s="138"/>
    </row>
    <row r="134" spans="1:9" s="137" customFormat="1" ht="16.95" hidden="1" customHeight="1" outlineLevel="1" x14ac:dyDescent="0.25">
      <c r="A134" s="647" t="s">
        <v>658</v>
      </c>
      <c r="B134" s="648"/>
      <c r="C134" s="638"/>
      <c r="D134" s="639"/>
      <c r="E134" s="533" t="s">
        <v>658</v>
      </c>
      <c r="F134" s="535"/>
      <c r="G134" s="422" t="s">
        <v>658</v>
      </c>
      <c r="H134" s="396"/>
      <c r="I134" s="138"/>
    </row>
    <row r="135" spans="1:9" s="137" customFormat="1" ht="16.95" hidden="1" customHeight="1" outlineLevel="1" x14ac:dyDescent="0.25">
      <c r="A135" s="647" t="s">
        <v>658</v>
      </c>
      <c r="B135" s="648"/>
      <c r="C135" s="638"/>
      <c r="D135" s="639"/>
      <c r="E135" s="533" t="s">
        <v>658</v>
      </c>
      <c r="F135" s="535"/>
      <c r="G135" s="422" t="s">
        <v>658</v>
      </c>
      <c r="H135" s="396"/>
      <c r="I135" s="138"/>
    </row>
    <row r="136" spans="1:9" ht="34.5" hidden="1" customHeight="1" outlineLevel="1" x14ac:dyDescent="0.25">
      <c r="A136" s="646" t="str">
        <f>Translations!$B$130</f>
        <v>Splněné milníky:</v>
      </c>
      <c r="B136" s="557"/>
      <c r="C136" s="651" t="str">
        <f>Translations!$B$131</f>
        <v>Milníky pro stávající vykazované období stanovené v plánu klimatické neutrality byly splněny s výjimkou těchto:</v>
      </c>
      <c r="D136" s="651"/>
      <c r="E136" s="651"/>
      <c r="F136" s="651"/>
      <c r="G136" s="652"/>
      <c r="H136" s="73"/>
    </row>
    <row r="137" spans="1:9" ht="18.75" hidden="1" customHeight="1" outlineLevel="1" x14ac:dyDescent="0.25">
      <c r="A137" s="646"/>
      <c r="B137" s="557"/>
      <c r="C137" s="384" t="str">
        <f>Translations!$B$132</f>
        <v>Milník č. </v>
      </c>
      <c r="D137" s="557" t="str">
        <f>Translations!$B$133</f>
        <v>Komentáře</v>
      </c>
      <c r="E137" s="557"/>
      <c r="F137" s="557"/>
      <c r="G137" s="558"/>
      <c r="H137" s="73"/>
    </row>
    <row r="138" spans="1:9" ht="15.45" hidden="1" customHeight="1" outlineLevel="1" x14ac:dyDescent="0.25">
      <c r="A138" s="646"/>
      <c r="B138" s="557"/>
      <c r="C138" s="257"/>
      <c r="D138" s="544"/>
      <c r="E138" s="544"/>
      <c r="F138" s="544"/>
      <c r="G138" s="545"/>
      <c r="H138" s="563" t="str">
        <f>Translations!$B$134</f>
        <v>&lt; Uveďte referenční číslo každého milníku, kterého NENÍ dosaženo, a připojte stručnou poznámku k důvodu, proč milník nebyl splněn&gt;</v>
      </c>
    </row>
    <row r="139" spans="1:9" ht="15.45" hidden="1" customHeight="1" outlineLevel="1" x14ac:dyDescent="0.25">
      <c r="A139" s="646"/>
      <c r="B139" s="557"/>
      <c r="C139" s="257"/>
      <c r="D139" s="544"/>
      <c r="E139" s="544"/>
      <c r="F139" s="544"/>
      <c r="G139" s="545"/>
      <c r="H139" s="563"/>
    </row>
    <row r="140" spans="1:9" ht="15.45" hidden="1" customHeight="1" outlineLevel="1" x14ac:dyDescent="0.25">
      <c r="A140" s="646"/>
      <c r="B140" s="557"/>
      <c r="C140" s="257"/>
      <c r="D140" s="544"/>
      <c r="E140" s="544"/>
      <c r="F140" s="544"/>
      <c r="G140" s="545"/>
      <c r="H140" s="73"/>
    </row>
    <row r="141" spans="1:9" ht="15.45" hidden="1" customHeight="1" outlineLevel="1" x14ac:dyDescent="0.25">
      <c r="A141" s="646"/>
      <c r="B141" s="557"/>
      <c r="C141" s="257"/>
      <c r="D141" s="544"/>
      <c r="E141" s="544"/>
      <c r="F141" s="544"/>
      <c r="G141" s="545"/>
      <c r="H141" s="73"/>
    </row>
    <row r="142" spans="1:9" s="138" customFormat="1" ht="15.3" hidden="1" customHeight="1" outlineLevel="1" thickBot="1" x14ac:dyDescent="0.3">
      <c r="A142" s="649"/>
      <c r="B142" s="650"/>
      <c r="C142" s="326"/>
      <c r="D142" s="546"/>
      <c r="E142" s="546"/>
      <c r="F142" s="546"/>
      <c r="G142" s="547"/>
      <c r="H142" s="73"/>
    </row>
    <row r="143" spans="1:9" s="138" customFormat="1" ht="15.45" customHeight="1" collapsed="1" x14ac:dyDescent="0.25">
      <c r="A143" s="418"/>
      <c r="B143" s="418"/>
      <c r="C143" s="418"/>
      <c r="D143" s="418"/>
      <c r="E143" s="418"/>
      <c r="F143" s="418"/>
      <c r="G143" s="418"/>
      <c r="H143" s="73"/>
    </row>
    <row r="144" spans="1:9" ht="19.5" hidden="1" customHeight="1" outlineLevel="1" thickBot="1" x14ac:dyDescent="0.3">
      <c r="A144" s="392" t="s">
        <v>1127</v>
      </c>
      <c r="B144" s="640" t="str">
        <f>IF(ISBLANK(VLOOKUP($A144,$A$26:$B$35,2))=TRUE," ",VLOOKUP($A144,$A$26:$B$35,2))</f>
        <v xml:space="preserve"> </v>
      </c>
      <c r="C144" s="641"/>
      <c r="D144" s="641"/>
      <c r="E144" s="641"/>
      <c r="F144" s="641"/>
      <c r="G144" s="642"/>
      <c r="H144" s="390"/>
    </row>
    <row r="145" spans="1:9" ht="18.75" hidden="1" customHeight="1" outlineLevel="1" x14ac:dyDescent="0.25">
      <c r="A145" s="643" t="str">
        <f>Translations!$B$121</f>
        <v>Ověřené údaje týkající se cílů:</v>
      </c>
      <c r="B145" s="644"/>
      <c r="C145" s="644"/>
      <c r="D145" s="644"/>
      <c r="E145" s="644"/>
      <c r="F145" s="644"/>
      <c r="G145" s="645"/>
      <c r="H145" s="73"/>
    </row>
    <row r="146" spans="1:9" s="137" customFormat="1" ht="34.5" hidden="1" customHeight="1" outlineLevel="1" x14ac:dyDescent="0.25">
      <c r="A146" s="646" t="str">
        <f>Translations!$B$122</f>
        <v>Dílčí zařízení</v>
      </c>
      <c r="B146" s="557"/>
      <c r="C146" s="634" t="str">
        <f>Translations!$B$124</f>
        <v>Intenzita nebo hodnota emisí</v>
      </c>
      <c r="D146" s="635"/>
      <c r="E146" s="634" t="str">
        <f>Translations!$B$125</f>
        <v>Typ cíle</v>
      </c>
      <c r="F146" s="635"/>
      <c r="G146" s="413" t="str">
        <f>Translations!$B$126</f>
        <v>Cíl splněn</v>
      </c>
      <c r="H146" s="73" t="str">
        <f>Translations!$B$127</f>
        <v>&lt;Vložte příslušné údaje ze zprávy, která je předmětem ověření, a uveďte, zda bylo dosaženo souvisejícího cíle&gt;</v>
      </c>
      <c r="I146" s="138"/>
    </row>
    <row r="147" spans="1:9" s="137" customFormat="1" ht="16.95" hidden="1" customHeight="1" outlineLevel="1" x14ac:dyDescent="0.25">
      <c r="A147" s="647" t="s">
        <v>658</v>
      </c>
      <c r="B147" s="648"/>
      <c r="C147" s="638"/>
      <c r="D147" s="639"/>
      <c r="E147" s="533" t="s">
        <v>658</v>
      </c>
      <c r="F147" s="535"/>
      <c r="G147" s="422" t="s">
        <v>658</v>
      </c>
      <c r="H147" s="553" t="str">
        <f>Translations!$B$128</f>
        <v>DŮLEŽITÁ POZNÁMKA: Posudek„ověřeno jako uspokojivé“ nebo „ověřeno s připomínkami“ MŮŽEBÝT UDĚLEN POUZE POKUD bylo dosaženo všech cílů a milníků pro VŠECHNA zařízení zahrnutá ve zprávě za vykazované období.</v>
      </c>
      <c r="I147" s="138"/>
    </row>
    <row r="148" spans="1:9" s="137" customFormat="1" ht="16.95" hidden="1" customHeight="1" outlineLevel="1" x14ac:dyDescent="0.25">
      <c r="A148" s="647" t="s">
        <v>658</v>
      </c>
      <c r="B148" s="648"/>
      <c r="C148" s="638"/>
      <c r="D148" s="639"/>
      <c r="E148" s="533" t="s">
        <v>658</v>
      </c>
      <c r="F148" s="535"/>
      <c r="G148" s="422" t="s">
        <v>658</v>
      </c>
      <c r="H148" s="553"/>
      <c r="I148" s="138"/>
    </row>
    <row r="149" spans="1:9" s="137" customFormat="1" ht="16.95" hidden="1" customHeight="1" outlineLevel="1" x14ac:dyDescent="0.25">
      <c r="A149" s="647" t="s">
        <v>658</v>
      </c>
      <c r="B149" s="648"/>
      <c r="C149" s="638"/>
      <c r="D149" s="639"/>
      <c r="E149" s="533" t="s">
        <v>658</v>
      </c>
      <c r="F149" s="535"/>
      <c r="G149" s="422" t="s">
        <v>658</v>
      </c>
      <c r="I149" s="138"/>
    </row>
    <row r="150" spans="1:9" s="137" customFormat="1" ht="16.95" hidden="1" customHeight="1" outlineLevel="1" x14ac:dyDescent="0.25">
      <c r="A150" s="647" t="s">
        <v>658</v>
      </c>
      <c r="B150" s="648"/>
      <c r="C150" s="638"/>
      <c r="D150" s="639"/>
      <c r="E150" s="533" t="s">
        <v>658</v>
      </c>
      <c r="F150" s="535"/>
      <c r="G150" s="422" t="s">
        <v>658</v>
      </c>
      <c r="H150" s="396"/>
      <c r="I150" s="138"/>
    </row>
    <row r="151" spans="1:9" s="137" customFormat="1" ht="16.95" hidden="1" customHeight="1" outlineLevel="1" x14ac:dyDescent="0.25">
      <c r="A151" s="647" t="s">
        <v>658</v>
      </c>
      <c r="B151" s="648"/>
      <c r="C151" s="638"/>
      <c r="D151" s="639"/>
      <c r="E151" s="533" t="s">
        <v>658</v>
      </c>
      <c r="F151" s="535"/>
      <c r="G151" s="422" t="s">
        <v>658</v>
      </c>
      <c r="H151" s="397" t="str">
        <f>Translations!$B$129</f>
        <v>&lt;Prosím skryjte prázdné řádky, které se nepoužívají&gt;</v>
      </c>
      <c r="I151" s="138"/>
    </row>
    <row r="152" spans="1:9" s="137" customFormat="1" ht="16.95" hidden="1" customHeight="1" outlineLevel="1" x14ac:dyDescent="0.25">
      <c r="A152" s="647" t="s">
        <v>658</v>
      </c>
      <c r="B152" s="648"/>
      <c r="C152" s="638"/>
      <c r="D152" s="639"/>
      <c r="E152" s="533" t="s">
        <v>658</v>
      </c>
      <c r="F152" s="535"/>
      <c r="G152" s="422" t="s">
        <v>658</v>
      </c>
      <c r="H152" s="396"/>
      <c r="I152" s="138"/>
    </row>
    <row r="153" spans="1:9" s="137" customFormat="1" ht="16.95" hidden="1" customHeight="1" outlineLevel="1" x14ac:dyDescent="0.25">
      <c r="A153" s="647" t="s">
        <v>658</v>
      </c>
      <c r="B153" s="648"/>
      <c r="C153" s="638"/>
      <c r="D153" s="639"/>
      <c r="E153" s="533" t="s">
        <v>658</v>
      </c>
      <c r="F153" s="535"/>
      <c r="G153" s="422" t="s">
        <v>658</v>
      </c>
      <c r="H153" s="396"/>
      <c r="I153" s="138"/>
    </row>
    <row r="154" spans="1:9" s="137" customFormat="1" ht="16.95" hidden="1" customHeight="1" outlineLevel="1" x14ac:dyDescent="0.25">
      <c r="A154" s="647" t="s">
        <v>658</v>
      </c>
      <c r="B154" s="648"/>
      <c r="C154" s="638"/>
      <c r="D154" s="639"/>
      <c r="E154" s="533" t="s">
        <v>658</v>
      </c>
      <c r="F154" s="535"/>
      <c r="G154" s="422" t="s">
        <v>658</v>
      </c>
      <c r="H154" s="396"/>
      <c r="I154" s="138"/>
    </row>
    <row r="155" spans="1:9" s="137" customFormat="1" ht="16.95" hidden="1" customHeight="1" outlineLevel="1" x14ac:dyDescent="0.25">
      <c r="A155" s="647" t="s">
        <v>658</v>
      </c>
      <c r="B155" s="648"/>
      <c r="C155" s="638"/>
      <c r="D155" s="639"/>
      <c r="E155" s="533" t="s">
        <v>658</v>
      </c>
      <c r="F155" s="535"/>
      <c r="G155" s="422" t="s">
        <v>658</v>
      </c>
      <c r="H155" s="396"/>
      <c r="I155" s="138"/>
    </row>
    <row r="156" spans="1:9" s="137" customFormat="1" ht="16.95" hidden="1" customHeight="1" outlineLevel="1" x14ac:dyDescent="0.25">
      <c r="A156" s="647" t="s">
        <v>658</v>
      </c>
      <c r="B156" s="648"/>
      <c r="C156" s="638"/>
      <c r="D156" s="639"/>
      <c r="E156" s="533" t="s">
        <v>658</v>
      </c>
      <c r="F156" s="535"/>
      <c r="G156" s="422" t="s">
        <v>658</v>
      </c>
      <c r="H156" s="396"/>
      <c r="I156" s="138"/>
    </row>
    <row r="157" spans="1:9" ht="34.5" hidden="1" customHeight="1" outlineLevel="1" x14ac:dyDescent="0.25">
      <c r="A157" s="646" t="str">
        <f>Translations!$B$130</f>
        <v>Splněné milníky:</v>
      </c>
      <c r="B157" s="557"/>
      <c r="C157" s="651" t="str">
        <f>Translations!$B$131</f>
        <v>Milníky pro stávající vykazované období stanovené v plánu klimatické neutrality byly splněny s výjimkou těchto:</v>
      </c>
      <c r="D157" s="651"/>
      <c r="E157" s="651"/>
      <c r="F157" s="651"/>
      <c r="G157" s="652"/>
      <c r="H157" s="73"/>
    </row>
    <row r="158" spans="1:9" ht="18.75" hidden="1" customHeight="1" outlineLevel="1" x14ac:dyDescent="0.25">
      <c r="A158" s="646"/>
      <c r="B158" s="557"/>
      <c r="C158" s="384" t="str">
        <f>Translations!$B$132</f>
        <v>Milník č. </v>
      </c>
      <c r="D158" s="557" t="str">
        <f>Translations!$B$133</f>
        <v>Komentáře</v>
      </c>
      <c r="E158" s="557"/>
      <c r="F158" s="557"/>
      <c r="G158" s="558"/>
      <c r="H158" s="73"/>
    </row>
    <row r="159" spans="1:9" ht="15.45" hidden="1" customHeight="1" outlineLevel="1" x14ac:dyDescent="0.25">
      <c r="A159" s="646"/>
      <c r="B159" s="557"/>
      <c r="C159" s="257"/>
      <c r="D159" s="544"/>
      <c r="E159" s="544"/>
      <c r="F159" s="544"/>
      <c r="G159" s="545"/>
      <c r="H159" s="563" t="str">
        <f>Translations!$B$134</f>
        <v>&lt; Uveďte referenční číslo každého milníku, kterého NENÍ dosaženo, a připojte stručnou poznámku k důvodu, proč milník nebyl splněn&gt;</v>
      </c>
    </row>
    <row r="160" spans="1:9" ht="15.45" hidden="1" customHeight="1" outlineLevel="1" x14ac:dyDescent="0.25">
      <c r="A160" s="646"/>
      <c r="B160" s="557"/>
      <c r="C160" s="257"/>
      <c r="D160" s="544"/>
      <c r="E160" s="544"/>
      <c r="F160" s="544"/>
      <c r="G160" s="545"/>
      <c r="H160" s="563"/>
    </row>
    <row r="161" spans="1:9" ht="15.45" hidden="1" customHeight="1" outlineLevel="1" x14ac:dyDescent="0.25">
      <c r="A161" s="646"/>
      <c r="B161" s="557"/>
      <c r="C161" s="257"/>
      <c r="D161" s="544"/>
      <c r="E161" s="544"/>
      <c r="F161" s="544"/>
      <c r="G161" s="545"/>
      <c r="H161" s="73"/>
    </row>
    <row r="162" spans="1:9" ht="15.45" hidden="1" customHeight="1" outlineLevel="1" x14ac:dyDescent="0.25">
      <c r="A162" s="646"/>
      <c r="B162" s="557"/>
      <c r="C162" s="257"/>
      <c r="D162" s="544"/>
      <c r="E162" s="544"/>
      <c r="F162" s="544"/>
      <c r="G162" s="545"/>
      <c r="H162" s="73"/>
    </row>
    <row r="163" spans="1:9" s="138" customFormat="1" ht="15.3" hidden="1" customHeight="1" outlineLevel="1" thickBot="1" x14ac:dyDescent="0.3">
      <c r="A163" s="649"/>
      <c r="B163" s="650"/>
      <c r="C163" s="326"/>
      <c r="D163" s="546"/>
      <c r="E163" s="546"/>
      <c r="F163" s="546"/>
      <c r="G163" s="547"/>
      <c r="H163" s="73"/>
    </row>
    <row r="164" spans="1:9" s="138" customFormat="1" ht="15.45" customHeight="1" collapsed="1" x14ac:dyDescent="0.25">
      <c r="A164" s="418"/>
      <c r="B164" s="418"/>
      <c r="C164" s="418"/>
      <c r="D164" s="418"/>
      <c r="E164" s="418"/>
      <c r="F164" s="418"/>
      <c r="G164" s="418"/>
      <c r="H164" s="73"/>
    </row>
    <row r="165" spans="1:9" ht="19.5" hidden="1" customHeight="1" outlineLevel="1" thickBot="1" x14ac:dyDescent="0.3">
      <c r="A165" s="392" t="s">
        <v>1128</v>
      </c>
      <c r="B165" s="640" t="str">
        <f>IF(ISBLANK(VLOOKUP($A165,$A$26:$B$35,2))=TRUE," ",VLOOKUP($A165,$A$26:$B$35,2))</f>
        <v xml:space="preserve"> </v>
      </c>
      <c r="C165" s="641"/>
      <c r="D165" s="641"/>
      <c r="E165" s="641"/>
      <c r="F165" s="641"/>
      <c r="G165" s="642"/>
      <c r="H165" s="390"/>
    </row>
    <row r="166" spans="1:9" ht="18.75" hidden="1" customHeight="1" outlineLevel="1" x14ac:dyDescent="0.25">
      <c r="A166" s="643" t="str">
        <f>Translations!$B$121</f>
        <v>Ověřené údaje týkající se cílů:</v>
      </c>
      <c r="B166" s="644"/>
      <c r="C166" s="644"/>
      <c r="D166" s="644"/>
      <c r="E166" s="644"/>
      <c r="F166" s="644"/>
      <c r="G166" s="645"/>
      <c r="H166" s="73"/>
    </row>
    <row r="167" spans="1:9" s="137" customFormat="1" ht="34.5" hidden="1" customHeight="1" outlineLevel="1" x14ac:dyDescent="0.25">
      <c r="A167" s="646" t="str">
        <f>Translations!$B$122</f>
        <v>Dílčí zařízení</v>
      </c>
      <c r="B167" s="557"/>
      <c r="C167" s="634" t="str">
        <f>Translations!$B$124</f>
        <v>Intenzita nebo hodnota emisí</v>
      </c>
      <c r="D167" s="635"/>
      <c r="E167" s="634" t="str">
        <f>Translations!$B$125</f>
        <v>Typ cíle</v>
      </c>
      <c r="F167" s="635"/>
      <c r="G167" s="413" t="str">
        <f>Translations!$B$126</f>
        <v>Cíl splněn</v>
      </c>
      <c r="H167" s="73" t="str">
        <f>Translations!$B$127</f>
        <v>&lt;Vložte příslušné údaje ze zprávy, která je předmětem ověření, a uveďte, zda bylo dosaženo souvisejícího cíle&gt;</v>
      </c>
      <c r="I167" s="138"/>
    </row>
    <row r="168" spans="1:9" s="137" customFormat="1" ht="16.95" hidden="1" customHeight="1" outlineLevel="1" x14ac:dyDescent="0.25">
      <c r="A168" s="647" t="s">
        <v>658</v>
      </c>
      <c r="B168" s="648"/>
      <c r="C168" s="638"/>
      <c r="D168" s="639"/>
      <c r="E168" s="533" t="s">
        <v>658</v>
      </c>
      <c r="F168" s="535"/>
      <c r="G168" s="422" t="s">
        <v>658</v>
      </c>
      <c r="H168" s="553" t="str">
        <f>Translations!$B$128</f>
        <v>DŮLEŽITÁ POZNÁMKA: Posudek„ověřeno jako uspokojivé“ nebo „ověřeno s připomínkami“ MŮŽEBÝT UDĚLEN POUZE POKUD bylo dosaženo všech cílů a milníků pro VŠECHNA zařízení zahrnutá ve zprávě za vykazované období.</v>
      </c>
      <c r="I168" s="138"/>
    </row>
    <row r="169" spans="1:9" s="137" customFormat="1" ht="16.95" hidden="1" customHeight="1" outlineLevel="1" x14ac:dyDescent="0.25">
      <c r="A169" s="647" t="s">
        <v>658</v>
      </c>
      <c r="B169" s="648"/>
      <c r="C169" s="638"/>
      <c r="D169" s="639"/>
      <c r="E169" s="533" t="s">
        <v>658</v>
      </c>
      <c r="F169" s="535"/>
      <c r="G169" s="422" t="s">
        <v>658</v>
      </c>
      <c r="H169" s="553"/>
      <c r="I169" s="138"/>
    </row>
    <row r="170" spans="1:9" s="137" customFormat="1" ht="16.95" hidden="1" customHeight="1" outlineLevel="1" x14ac:dyDescent="0.25">
      <c r="A170" s="647" t="s">
        <v>658</v>
      </c>
      <c r="B170" s="648"/>
      <c r="C170" s="638"/>
      <c r="D170" s="639"/>
      <c r="E170" s="533" t="s">
        <v>658</v>
      </c>
      <c r="F170" s="535"/>
      <c r="G170" s="422" t="s">
        <v>658</v>
      </c>
      <c r="I170" s="138"/>
    </row>
    <row r="171" spans="1:9" s="137" customFormat="1" ht="16.95" hidden="1" customHeight="1" outlineLevel="1" x14ac:dyDescent="0.25">
      <c r="A171" s="647" t="s">
        <v>658</v>
      </c>
      <c r="B171" s="648"/>
      <c r="C171" s="638"/>
      <c r="D171" s="639"/>
      <c r="E171" s="533" t="s">
        <v>658</v>
      </c>
      <c r="F171" s="535"/>
      <c r="G171" s="422" t="s">
        <v>658</v>
      </c>
      <c r="H171" s="396"/>
      <c r="I171" s="138"/>
    </row>
    <row r="172" spans="1:9" s="137" customFormat="1" ht="16.95" hidden="1" customHeight="1" outlineLevel="1" x14ac:dyDescent="0.25">
      <c r="A172" s="647" t="s">
        <v>658</v>
      </c>
      <c r="B172" s="648"/>
      <c r="C172" s="638"/>
      <c r="D172" s="639"/>
      <c r="E172" s="533" t="s">
        <v>658</v>
      </c>
      <c r="F172" s="535"/>
      <c r="G172" s="422" t="s">
        <v>658</v>
      </c>
      <c r="H172" s="397" t="str">
        <f>Translations!$B$129</f>
        <v>&lt;Prosím skryjte prázdné řádky, které se nepoužívají&gt;</v>
      </c>
      <c r="I172" s="138"/>
    </row>
    <row r="173" spans="1:9" s="137" customFormat="1" ht="16.95" hidden="1" customHeight="1" outlineLevel="1" x14ac:dyDescent="0.25">
      <c r="A173" s="647" t="s">
        <v>658</v>
      </c>
      <c r="B173" s="648"/>
      <c r="C173" s="638"/>
      <c r="D173" s="639"/>
      <c r="E173" s="533" t="s">
        <v>658</v>
      </c>
      <c r="F173" s="535"/>
      <c r="G173" s="422" t="s">
        <v>658</v>
      </c>
      <c r="H173" s="396"/>
      <c r="I173" s="138"/>
    </row>
    <row r="174" spans="1:9" s="137" customFormat="1" ht="16.95" hidden="1" customHeight="1" outlineLevel="1" x14ac:dyDescent="0.25">
      <c r="A174" s="647" t="s">
        <v>658</v>
      </c>
      <c r="B174" s="648"/>
      <c r="C174" s="638"/>
      <c r="D174" s="639"/>
      <c r="E174" s="533" t="s">
        <v>658</v>
      </c>
      <c r="F174" s="535"/>
      <c r="G174" s="422" t="s">
        <v>658</v>
      </c>
      <c r="H174" s="396"/>
      <c r="I174" s="138"/>
    </row>
    <row r="175" spans="1:9" s="137" customFormat="1" ht="16.95" hidden="1" customHeight="1" outlineLevel="1" x14ac:dyDescent="0.25">
      <c r="A175" s="647" t="s">
        <v>658</v>
      </c>
      <c r="B175" s="648"/>
      <c r="C175" s="638"/>
      <c r="D175" s="639"/>
      <c r="E175" s="533" t="s">
        <v>658</v>
      </c>
      <c r="F175" s="535"/>
      <c r="G175" s="422" t="s">
        <v>658</v>
      </c>
      <c r="H175" s="396"/>
      <c r="I175" s="138"/>
    </row>
    <row r="176" spans="1:9" s="137" customFormat="1" ht="16.95" hidden="1" customHeight="1" outlineLevel="1" x14ac:dyDescent="0.25">
      <c r="A176" s="647" t="s">
        <v>658</v>
      </c>
      <c r="B176" s="648"/>
      <c r="C176" s="638"/>
      <c r="D176" s="639"/>
      <c r="E176" s="533" t="s">
        <v>658</v>
      </c>
      <c r="F176" s="535"/>
      <c r="G176" s="422" t="s">
        <v>658</v>
      </c>
      <c r="H176" s="396"/>
      <c r="I176" s="138"/>
    </row>
    <row r="177" spans="1:9" s="137" customFormat="1" ht="16.95" hidden="1" customHeight="1" outlineLevel="1" x14ac:dyDescent="0.25">
      <c r="A177" s="647" t="s">
        <v>658</v>
      </c>
      <c r="B177" s="648"/>
      <c r="C177" s="638"/>
      <c r="D177" s="639"/>
      <c r="E177" s="533" t="s">
        <v>658</v>
      </c>
      <c r="F177" s="535"/>
      <c r="G177" s="422" t="s">
        <v>658</v>
      </c>
      <c r="H177" s="396"/>
      <c r="I177" s="138"/>
    </row>
    <row r="178" spans="1:9" ht="34.5" hidden="1" customHeight="1" outlineLevel="1" x14ac:dyDescent="0.25">
      <c r="A178" s="646" t="str">
        <f>Translations!$B$130</f>
        <v>Splněné milníky:</v>
      </c>
      <c r="B178" s="557"/>
      <c r="C178" s="651" t="str">
        <f>Translations!$B$131</f>
        <v>Milníky pro stávající vykazované období stanovené v plánu klimatické neutrality byly splněny s výjimkou těchto:</v>
      </c>
      <c r="D178" s="651"/>
      <c r="E178" s="651"/>
      <c r="F178" s="651"/>
      <c r="G178" s="652"/>
      <c r="H178" s="73"/>
    </row>
    <row r="179" spans="1:9" ht="18.75" hidden="1" customHeight="1" outlineLevel="1" x14ac:dyDescent="0.25">
      <c r="A179" s="646"/>
      <c r="B179" s="557"/>
      <c r="C179" s="384" t="str">
        <f>Translations!$B$132</f>
        <v>Milník č. </v>
      </c>
      <c r="D179" s="557" t="str">
        <f>Translations!$B$133</f>
        <v>Komentáře</v>
      </c>
      <c r="E179" s="557"/>
      <c r="F179" s="557"/>
      <c r="G179" s="558"/>
      <c r="H179" s="73"/>
    </row>
    <row r="180" spans="1:9" ht="15.45" hidden="1" customHeight="1" outlineLevel="1" x14ac:dyDescent="0.25">
      <c r="A180" s="646"/>
      <c r="B180" s="557"/>
      <c r="C180" s="257"/>
      <c r="D180" s="544"/>
      <c r="E180" s="544"/>
      <c r="F180" s="544"/>
      <c r="G180" s="545"/>
      <c r="H180" s="563" t="str">
        <f>Translations!$B$134</f>
        <v>&lt; Uveďte referenční číslo každého milníku, kterého NENÍ dosaženo, a připojte stručnou poznámku k důvodu, proč milník nebyl splněn&gt;</v>
      </c>
    </row>
    <row r="181" spans="1:9" ht="15.45" hidden="1" customHeight="1" outlineLevel="1" x14ac:dyDescent="0.25">
      <c r="A181" s="646"/>
      <c r="B181" s="557"/>
      <c r="C181" s="257"/>
      <c r="D181" s="544"/>
      <c r="E181" s="544"/>
      <c r="F181" s="544"/>
      <c r="G181" s="545"/>
      <c r="H181" s="563"/>
    </row>
    <row r="182" spans="1:9" ht="15.45" hidden="1" customHeight="1" outlineLevel="1" x14ac:dyDescent="0.25">
      <c r="A182" s="646"/>
      <c r="B182" s="557"/>
      <c r="C182" s="257"/>
      <c r="D182" s="544"/>
      <c r="E182" s="544"/>
      <c r="F182" s="544"/>
      <c r="G182" s="545"/>
      <c r="H182" s="73"/>
    </row>
    <row r="183" spans="1:9" ht="15.45" hidden="1" customHeight="1" outlineLevel="1" x14ac:dyDescent="0.25">
      <c r="A183" s="646"/>
      <c r="B183" s="557"/>
      <c r="C183" s="257"/>
      <c r="D183" s="544"/>
      <c r="E183" s="544"/>
      <c r="F183" s="544"/>
      <c r="G183" s="545"/>
      <c r="H183" s="73"/>
    </row>
    <row r="184" spans="1:9" s="138" customFormat="1" ht="15.3" hidden="1" customHeight="1" outlineLevel="1" thickBot="1" x14ac:dyDescent="0.3">
      <c r="A184" s="649"/>
      <c r="B184" s="650"/>
      <c r="C184" s="326"/>
      <c r="D184" s="546"/>
      <c r="E184" s="546"/>
      <c r="F184" s="546"/>
      <c r="G184" s="547"/>
      <c r="H184" s="73"/>
    </row>
    <row r="185" spans="1:9" s="138" customFormat="1" ht="15.45" customHeight="1" collapsed="1" x14ac:dyDescent="0.25">
      <c r="A185" s="418"/>
      <c r="B185" s="418"/>
      <c r="C185" s="418"/>
      <c r="D185" s="418"/>
      <c r="E185" s="418"/>
      <c r="F185" s="418"/>
      <c r="G185" s="418"/>
      <c r="H185" s="73"/>
    </row>
    <row r="186" spans="1:9" s="138" customFormat="1" ht="19.5" hidden="1" customHeight="1" outlineLevel="1" thickBot="1" x14ac:dyDescent="0.3">
      <c r="A186" s="392" t="s">
        <v>1129</v>
      </c>
      <c r="B186" s="640" t="str">
        <f>IF(ISBLANK(VLOOKUP($A186,$A$26:$B$35,2))=TRUE," ",VLOOKUP($A186,$A$26:$B$35,2))</f>
        <v xml:space="preserve"> </v>
      </c>
      <c r="C186" s="641"/>
      <c r="D186" s="641"/>
      <c r="E186" s="641"/>
      <c r="F186" s="641"/>
      <c r="G186" s="642"/>
      <c r="H186" s="73"/>
    </row>
    <row r="187" spans="1:9" s="138" customFormat="1" ht="18.75" hidden="1" customHeight="1" outlineLevel="1" x14ac:dyDescent="0.25">
      <c r="A187" s="643" t="str">
        <f>Translations!$B$121</f>
        <v>Ověřené údaje týkající se cílů:</v>
      </c>
      <c r="B187" s="644"/>
      <c r="C187" s="644"/>
      <c r="D187" s="644"/>
      <c r="E187" s="644"/>
      <c r="F187" s="644"/>
      <c r="G187" s="645"/>
      <c r="H187" s="73"/>
    </row>
    <row r="188" spans="1:9" s="138" customFormat="1" ht="34.5" hidden="1" customHeight="1" outlineLevel="1" x14ac:dyDescent="0.25">
      <c r="A188" s="646" t="str">
        <f>Translations!$B$122</f>
        <v>Dílčí zařízení</v>
      </c>
      <c r="B188" s="557"/>
      <c r="C188" s="634" t="str">
        <f>Translations!$B$124</f>
        <v>Intenzita nebo hodnota emisí</v>
      </c>
      <c r="D188" s="635"/>
      <c r="E188" s="634" t="str">
        <f>Translations!$B$125</f>
        <v>Typ cíle</v>
      </c>
      <c r="F188" s="635"/>
      <c r="G188" s="413" t="str">
        <f>Translations!$B$126</f>
        <v>Cíl splněn</v>
      </c>
      <c r="H188" s="73"/>
    </row>
    <row r="189" spans="1:9" s="138" customFormat="1" ht="16.95" hidden="1" customHeight="1" outlineLevel="1" x14ac:dyDescent="0.25">
      <c r="A189" s="647" t="s">
        <v>658</v>
      </c>
      <c r="B189" s="648"/>
      <c r="C189" s="638"/>
      <c r="D189" s="639"/>
      <c r="E189" s="533" t="s">
        <v>658</v>
      </c>
      <c r="F189" s="535"/>
      <c r="G189" s="422" t="s">
        <v>658</v>
      </c>
      <c r="H189" s="73"/>
    </row>
    <row r="190" spans="1:9" s="138" customFormat="1" ht="16.95" hidden="1" customHeight="1" outlineLevel="1" x14ac:dyDescent="0.25">
      <c r="A190" s="647" t="s">
        <v>658</v>
      </c>
      <c r="B190" s="648"/>
      <c r="C190" s="638"/>
      <c r="D190" s="639"/>
      <c r="E190" s="533" t="s">
        <v>658</v>
      </c>
      <c r="F190" s="535"/>
      <c r="G190" s="422" t="s">
        <v>658</v>
      </c>
      <c r="H190" s="73"/>
    </row>
    <row r="191" spans="1:9" s="138" customFormat="1" ht="16.95" hidden="1" customHeight="1" outlineLevel="1" x14ac:dyDescent="0.25">
      <c r="A191" s="647" t="s">
        <v>658</v>
      </c>
      <c r="B191" s="648"/>
      <c r="C191" s="638"/>
      <c r="D191" s="639"/>
      <c r="E191" s="533" t="s">
        <v>658</v>
      </c>
      <c r="F191" s="535"/>
      <c r="G191" s="422" t="s">
        <v>658</v>
      </c>
      <c r="H191" s="73"/>
    </row>
    <row r="192" spans="1:9" s="138" customFormat="1" ht="16.95" hidden="1" customHeight="1" outlineLevel="1" x14ac:dyDescent="0.25">
      <c r="A192" s="647" t="s">
        <v>658</v>
      </c>
      <c r="B192" s="648"/>
      <c r="C192" s="638"/>
      <c r="D192" s="639"/>
      <c r="E192" s="533" t="s">
        <v>658</v>
      </c>
      <c r="F192" s="535"/>
      <c r="G192" s="422" t="s">
        <v>658</v>
      </c>
      <c r="H192" s="73"/>
    </row>
    <row r="193" spans="1:8" s="138" customFormat="1" ht="16.95" hidden="1" customHeight="1" outlineLevel="1" x14ac:dyDescent="0.25">
      <c r="A193" s="647" t="s">
        <v>658</v>
      </c>
      <c r="B193" s="648"/>
      <c r="C193" s="638"/>
      <c r="D193" s="639"/>
      <c r="E193" s="533" t="s">
        <v>658</v>
      </c>
      <c r="F193" s="535"/>
      <c r="G193" s="422" t="s">
        <v>658</v>
      </c>
      <c r="H193" s="73"/>
    </row>
    <row r="194" spans="1:8" s="138" customFormat="1" ht="16.95" hidden="1" customHeight="1" outlineLevel="1" x14ac:dyDescent="0.25">
      <c r="A194" s="647" t="s">
        <v>658</v>
      </c>
      <c r="B194" s="648"/>
      <c r="C194" s="638"/>
      <c r="D194" s="639"/>
      <c r="E194" s="533" t="s">
        <v>658</v>
      </c>
      <c r="F194" s="535"/>
      <c r="G194" s="422" t="s">
        <v>658</v>
      </c>
      <c r="H194" s="73"/>
    </row>
    <row r="195" spans="1:8" s="138" customFormat="1" ht="16.95" hidden="1" customHeight="1" outlineLevel="1" x14ac:dyDescent="0.25">
      <c r="A195" s="647" t="s">
        <v>658</v>
      </c>
      <c r="B195" s="648"/>
      <c r="C195" s="638"/>
      <c r="D195" s="639"/>
      <c r="E195" s="533" t="s">
        <v>658</v>
      </c>
      <c r="F195" s="535"/>
      <c r="G195" s="422" t="s">
        <v>658</v>
      </c>
      <c r="H195" s="73"/>
    </row>
    <row r="196" spans="1:8" s="138" customFormat="1" ht="16.95" hidden="1" customHeight="1" outlineLevel="1" x14ac:dyDescent="0.25">
      <c r="A196" s="647" t="s">
        <v>658</v>
      </c>
      <c r="B196" s="648"/>
      <c r="C196" s="638"/>
      <c r="D196" s="639"/>
      <c r="E196" s="533" t="s">
        <v>658</v>
      </c>
      <c r="F196" s="535"/>
      <c r="G196" s="422" t="s">
        <v>658</v>
      </c>
      <c r="H196" s="73"/>
    </row>
    <row r="197" spans="1:8" s="138" customFormat="1" ht="16.95" hidden="1" customHeight="1" outlineLevel="1" x14ac:dyDescent="0.25">
      <c r="A197" s="647" t="s">
        <v>658</v>
      </c>
      <c r="B197" s="648"/>
      <c r="C197" s="638"/>
      <c r="D197" s="639"/>
      <c r="E197" s="533" t="s">
        <v>658</v>
      </c>
      <c r="F197" s="535"/>
      <c r="G197" s="422" t="s">
        <v>658</v>
      </c>
      <c r="H197" s="73"/>
    </row>
    <row r="198" spans="1:8" s="138" customFormat="1" ht="16.95" hidden="1" customHeight="1" outlineLevel="1" x14ac:dyDescent="0.25">
      <c r="A198" s="647" t="s">
        <v>658</v>
      </c>
      <c r="B198" s="648"/>
      <c r="C198" s="638"/>
      <c r="D198" s="639"/>
      <c r="E198" s="533" t="s">
        <v>658</v>
      </c>
      <c r="F198" s="535"/>
      <c r="G198" s="422" t="s">
        <v>658</v>
      </c>
      <c r="H198" s="73"/>
    </row>
    <row r="199" spans="1:8" s="138" customFormat="1" ht="34.5" hidden="1" customHeight="1" outlineLevel="1" x14ac:dyDescent="0.25">
      <c r="A199" s="646" t="str">
        <f>Translations!$B$130</f>
        <v>Splněné milníky:</v>
      </c>
      <c r="B199" s="557"/>
      <c r="C199" s="651" t="str">
        <f>Translations!$B$131</f>
        <v>Milníky pro stávající vykazované období stanovené v plánu klimatické neutrality byly splněny s výjimkou těchto:</v>
      </c>
      <c r="D199" s="651"/>
      <c r="E199" s="651"/>
      <c r="F199" s="651"/>
      <c r="G199" s="652"/>
      <c r="H199" s="73"/>
    </row>
    <row r="200" spans="1:8" s="138" customFormat="1" ht="18.75" hidden="1" customHeight="1" outlineLevel="1" x14ac:dyDescent="0.25">
      <c r="A200" s="646"/>
      <c r="B200" s="557"/>
      <c r="C200" s="384" t="str">
        <f>Translations!$B$132</f>
        <v>Milník č. </v>
      </c>
      <c r="D200" s="557" t="str">
        <f>Translations!$B$133</f>
        <v>Komentáře</v>
      </c>
      <c r="E200" s="557"/>
      <c r="F200" s="557"/>
      <c r="G200" s="558"/>
      <c r="H200" s="73"/>
    </row>
    <row r="201" spans="1:8" s="138" customFormat="1" ht="15.45" hidden="1" customHeight="1" outlineLevel="1" x14ac:dyDescent="0.25">
      <c r="A201" s="646"/>
      <c r="B201" s="557"/>
      <c r="C201" s="257"/>
      <c r="D201" s="544"/>
      <c r="E201" s="544"/>
      <c r="F201" s="544"/>
      <c r="G201" s="545"/>
      <c r="H201" s="73"/>
    </row>
    <row r="202" spans="1:8" s="138" customFormat="1" ht="15.45" hidden="1" customHeight="1" outlineLevel="1" x14ac:dyDescent="0.25">
      <c r="A202" s="646"/>
      <c r="B202" s="557"/>
      <c r="C202" s="257"/>
      <c r="D202" s="544"/>
      <c r="E202" s="544"/>
      <c r="F202" s="544"/>
      <c r="G202" s="545"/>
      <c r="H202" s="73"/>
    </row>
    <row r="203" spans="1:8" s="138" customFormat="1" ht="15.45" hidden="1" customHeight="1" outlineLevel="1" x14ac:dyDescent="0.25">
      <c r="A203" s="646"/>
      <c r="B203" s="557"/>
      <c r="C203" s="257"/>
      <c r="D203" s="544"/>
      <c r="E203" s="544"/>
      <c r="F203" s="544"/>
      <c r="G203" s="545"/>
      <c r="H203" s="73"/>
    </row>
    <row r="204" spans="1:8" s="138" customFormat="1" ht="15.45" hidden="1" customHeight="1" outlineLevel="1" x14ac:dyDescent="0.25">
      <c r="A204" s="646"/>
      <c r="B204" s="557"/>
      <c r="C204" s="257"/>
      <c r="D204" s="544"/>
      <c r="E204" s="544"/>
      <c r="F204" s="544"/>
      <c r="G204" s="545"/>
      <c r="H204" s="73"/>
    </row>
    <row r="205" spans="1:8" s="138" customFormat="1" ht="15.3" hidden="1" customHeight="1" outlineLevel="1" thickBot="1" x14ac:dyDescent="0.3">
      <c r="A205" s="649"/>
      <c r="B205" s="650"/>
      <c r="C205" s="326"/>
      <c r="D205" s="546"/>
      <c r="E205" s="546"/>
      <c r="F205" s="546"/>
      <c r="G205" s="547"/>
      <c r="H205" s="73"/>
    </row>
    <row r="206" spans="1:8" s="138" customFormat="1" ht="15.45" customHeight="1" collapsed="1" x14ac:dyDescent="0.25">
      <c r="A206" s="418"/>
      <c r="B206" s="418"/>
      <c r="C206" s="418"/>
      <c r="D206" s="418"/>
      <c r="E206" s="418"/>
      <c r="F206" s="418"/>
      <c r="G206" s="418"/>
      <c r="H206" s="73"/>
    </row>
    <row r="207" spans="1:8" s="138" customFormat="1" ht="19.5" hidden="1" customHeight="1" outlineLevel="1" thickBot="1" x14ac:dyDescent="0.3">
      <c r="A207" s="392" t="s">
        <v>1130</v>
      </c>
      <c r="B207" s="640" t="str">
        <f>IF(ISBLANK(VLOOKUP($A207,$A$26:$B$35,2))=TRUE," ",VLOOKUP($A207,$A$26:$B$35,2))</f>
        <v xml:space="preserve"> </v>
      </c>
      <c r="C207" s="641"/>
      <c r="D207" s="641"/>
      <c r="E207" s="641"/>
      <c r="F207" s="641"/>
      <c r="G207" s="642"/>
      <c r="H207" s="73"/>
    </row>
    <row r="208" spans="1:8" s="138" customFormat="1" ht="18.75" hidden="1" customHeight="1" outlineLevel="1" x14ac:dyDescent="0.25">
      <c r="A208" s="643" t="str">
        <f>Translations!$B$121</f>
        <v>Ověřené údaje týkající se cílů:</v>
      </c>
      <c r="B208" s="644"/>
      <c r="C208" s="644"/>
      <c r="D208" s="644"/>
      <c r="E208" s="644"/>
      <c r="F208" s="644"/>
      <c r="G208" s="645"/>
      <c r="H208" s="73"/>
    </row>
    <row r="209" spans="1:8" s="138" customFormat="1" ht="34.5" hidden="1" customHeight="1" outlineLevel="1" x14ac:dyDescent="0.25">
      <c r="A209" s="646" t="str">
        <f>Translations!$B$122</f>
        <v>Dílčí zařízení</v>
      </c>
      <c r="B209" s="557"/>
      <c r="C209" s="634" t="str">
        <f>Translations!$B$124</f>
        <v>Intenzita nebo hodnota emisí</v>
      </c>
      <c r="D209" s="635"/>
      <c r="E209" s="634" t="str">
        <f>Translations!$B$125</f>
        <v>Typ cíle</v>
      </c>
      <c r="F209" s="635"/>
      <c r="G209" s="413" t="str">
        <f>Translations!$B$126</f>
        <v>Cíl splněn</v>
      </c>
      <c r="H209" s="73"/>
    </row>
    <row r="210" spans="1:8" s="138" customFormat="1" ht="16.95" hidden="1" customHeight="1" outlineLevel="1" x14ac:dyDescent="0.25">
      <c r="A210" s="647" t="s">
        <v>658</v>
      </c>
      <c r="B210" s="648"/>
      <c r="C210" s="638"/>
      <c r="D210" s="639"/>
      <c r="E210" s="533" t="s">
        <v>658</v>
      </c>
      <c r="F210" s="535"/>
      <c r="G210" s="422" t="s">
        <v>658</v>
      </c>
      <c r="H210" s="73"/>
    </row>
    <row r="211" spans="1:8" s="138" customFormat="1" ht="16.95" hidden="1" customHeight="1" outlineLevel="1" x14ac:dyDescent="0.25">
      <c r="A211" s="647" t="s">
        <v>658</v>
      </c>
      <c r="B211" s="648"/>
      <c r="C211" s="638"/>
      <c r="D211" s="639"/>
      <c r="E211" s="533" t="s">
        <v>658</v>
      </c>
      <c r="F211" s="535"/>
      <c r="G211" s="422" t="s">
        <v>658</v>
      </c>
      <c r="H211" s="73"/>
    </row>
    <row r="212" spans="1:8" s="138" customFormat="1" ht="16.95" hidden="1" customHeight="1" outlineLevel="1" x14ac:dyDescent="0.25">
      <c r="A212" s="647" t="s">
        <v>658</v>
      </c>
      <c r="B212" s="648"/>
      <c r="C212" s="638"/>
      <c r="D212" s="639"/>
      <c r="E212" s="533" t="s">
        <v>658</v>
      </c>
      <c r="F212" s="535"/>
      <c r="G212" s="422" t="s">
        <v>658</v>
      </c>
      <c r="H212" s="73"/>
    </row>
    <row r="213" spans="1:8" s="138" customFormat="1" ht="16.95" hidden="1" customHeight="1" outlineLevel="1" x14ac:dyDescent="0.25">
      <c r="A213" s="647" t="s">
        <v>658</v>
      </c>
      <c r="B213" s="648"/>
      <c r="C213" s="638"/>
      <c r="D213" s="639"/>
      <c r="E213" s="533" t="s">
        <v>658</v>
      </c>
      <c r="F213" s="535"/>
      <c r="G213" s="422" t="s">
        <v>658</v>
      </c>
      <c r="H213" s="73"/>
    </row>
    <row r="214" spans="1:8" s="138" customFormat="1" ht="16.95" hidden="1" customHeight="1" outlineLevel="1" x14ac:dyDescent="0.25">
      <c r="A214" s="647" t="s">
        <v>658</v>
      </c>
      <c r="B214" s="648"/>
      <c r="C214" s="638"/>
      <c r="D214" s="639"/>
      <c r="E214" s="533" t="s">
        <v>658</v>
      </c>
      <c r="F214" s="535"/>
      <c r="G214" s="422" t="s">
        <v>658</v>
      </c>
      <c r="H214" s="73"/>
    </row>
    <row r="215" spans="1:8" s="138" customFormat="1" ht="16.95" hidden="1" customHeight="1" outlineLevel="1" x14ac:dyDescent="0.25">
      <c r="A215" s="647" t="s">
        <v>658</v>
      </c>
      <c r="B215" s="648"/>
      <c r="C215" s="638"/>
      <c r="D215" s="639"/>
      <c r="E215" s="533" t="s">
        <v>658</v>
      </c>
      <c r="F215" s="535"/>
      <c r="G215" s="422" t="s">
        <v>658</v>
      </c>
      <c r="H215" s="73"/>
    </row>
    <row r="216" spans="1:8" s="138" customFormat="1" ht="16.95" hidden="1" customHeight="1" outlineLevel="1" x14ac:dyDescent="0.25">
      <c r="A216" s="647" t="s">
        <v>658</v>
      </c>
      <c r="B216" s="648"/>
      <c r="C216" s="638"/>
      <c r="D216" s="639"/>
      <c r="E216" s="533" t="s">
        <v>658</v>
      </c>
      <c r="F216" s="535"/>
      <c r="G216" s="422" t="s">
        <v>658</v>
      </c>
      <c r="H216" s="73"/>
    </row>
    <row r="217" spans="1:8" s="138" customFormat="1" ht="16.95" hidden="1" customHeight="1" outlineLevel="1" x14ac:dyDescent="0.25">
      <c r="A217" s="647" t="s">
        <v>658</v>
      </c>
      <c r="B217" s="648"/>
      <c r="C217" s="638"/>
      <c r="D217" s="639"/>
      <c r="E217" s="533" t="s">
        <v>658</v>
      </c>
      <c r="F217" s="535"/>
      <c r="G217" s="422" t="s">
        <v>658</v>
      </c>
      <c r="H217" s="73"/>
    </row>
    <row r="218" spans="1:8" s="138" customFormat="1" ht="16.95" hidden="1" customHeight="1" outlineLevel="1" x14ac:dyDescent="0.25">
      <c r="A218" s="647" t="s">
        <v>658</v>
      </c>
      <c r="B218" s="648"/>
      <c r="C218" s="638"/>
      <c r="D218" s="639"/>
      <c r="E218" s="533" t="s">
        <v>658</v>
      </c>
      <c r="F218" s="535"/>
      <c r="G218" s="422" t="s">
        <v>658</v>
      </c>
      <c r="H218" s="73"/>
    </row>
    <row r="219" spans="1:8" s="138" customFormat="1" ht="16.95" hidden="1" customHeight="1" outlineLevel="1" x14ac:dyDescent="0.25">
      <c r="A219" s="647" t="s">
        <v>658</v>
      </c>
      <c r="B219" s="648"/>
      <c r="C219" s="638"/>
      <c r="D219" s="639"/>
      <c r="E219" s="533" t="s">
        <v>658</v>
      </c>
      <c r="F219" s="535"/>
      <c r="G219" s="422" t="s">
        <v>658</v>
      </c>
      <c r="H219" s="73"/>
    </row>
    <row r="220" spans="1:8" s="138" customFormat="1" ht="34.5" hidden="1" customHeight="1" outlineLevel="1" x14ac:dyDescent="0.25">
      <c r="A220" s="646" t="str">
        <f>Translations!$B$130</f>
        <v>Splněné milníky:</v>
      </c>
      <c r="B220" s="557"/>
      <c r="C220" s="651" t="str">
        <f>Translations!$B$131</f>
        <v>Milníky pro stávající vykazované období stanovené v plánu klimatické neutrality byly splněny s výjimkou těchto:</v>
      </c>
      <c r="D220" s="651"/>
      <c r="E220" s="651"/>
      <c r="F220" s="651"/>
      <c r="G220" s="652"/>
      <c r="H220" s="73"/>
    </row>
    <row r="221" spans="1:8" s="138" customFormat="1" ht="18.75" hidden="1" customHeight="1" outlineLevel="1" x14ac:dyDescent="0.25">
      <c r="A221" s="646"/>
      <c r="B221" s="557"/>
      <c r="C221" s="384" t="str">
        <f>Translations!$B$132</f>
        <v>Milník č. </v>
      </c>
      <c r="D221" s="557" t="str">
        <f>Translations!$B$133</f>
        <v>Komentáře</v>
      </c>
      <c r="E221" s="557"/>
      <c r="F221" s="557"/>
      <c r="G221" s="558"/>
      <c r="H221" s="73"/>
    </row>
    <row r="222" spans="1:8" s="138" customFormat="1" ht="15.45" hidden="1" customHeight="1" outlineLevel="1" x14ac:dyDescent="0.25">
      <c r="A222" s="646"/>
      <c r="B222" s="557"/>
      <c r="C222" s="257"/>
      <c r="D222" s="544"/>
      <c r="E222" s="544"/>
      <c r="F222" s="544"/>
      <c r="G222" s="545"/>
      <c r="H222" s="73"/>
    </row>
    <row r="223" spans="1:8" s="138" customFormat="1" ht="15.45" hidden="1" customHeight="1" outlineLevel="1" x14ac:dyDescent="0.25">
      <c r="A223" s="646"/>
      <c r="B223" s="557"/>
      <c r="C223" s="257"/>
      <c r="D223" s="544"/>
      <c r="E223" s="544"/>
      <c r="F223" s="544"/>
      <c r="G223" s="545"/>
      <c r="H223" s="73"/>
    </row>
    <row r="224" spans="1:8" s="138" customFormat="1" ht="15.45" hidden="1" customHeight="1" outlineLevel="1" x14ac:dyDescent="0.25">
      <c r="A224" s="646"/>
      <c r="B224" s="557"/>
      <c r="C224" s="257"/>
      <c r="D224" s="544"/>
      <c r="E224" s="544"/>
      <c r="F224" s="544"/>
      <c r="G224" s="545"/>
      <c r="H224" s="73"/>
    </row>
    <row r="225" spans="1:9" s="138" customFormat="1" ht="15.45" hidden="1" customHeight="1" outlineLevel="1" x14ac:dyDescent="0.25">
      <c r="A225" s="646"/>
      <c r="B225" s="557"/>
      <c r="C225" s="257"/>
      <c r="D225" s="544"/>
      <c r="E225" s="544"/>
      <c r="F225" s="544"/>
      <c r="G225" s="545"/>
      <c r="H225" s="73"/>
    </row>
    <row r="226" spans="1:9" s="138" customFormat="1" ht="15.3" hidden="1" customHeight="1" outlineLevel="1" thickBot="1" x14ac:dyDescent="0.3">
      <c r="A226" s="649"/>
      <c r="B226" s="650"/>
      <c r="C226" s="326"/>
      <c r="D226" s="546"/>
      <c r="E226" s="546"/>
      <c r="F226" s="546"/>
      <c r="G226" s="547"/>
      <c r="H226" s="73"/>
    </row>
    <row r="227" spans="1:9" s="138" customFormat="1" ht="15.45" customHeight="1" collapsed="1" x14ac:dyDescent="0.25">
      <c r="A227" s="418"/>
      <c r="B227" s="418"/>
      <c r="C227" s="418"/>
      <c r="D227" s="418"/>
      <c r="E227" s="418"/>
      <c r="F227" s="418"/>
      <c r="G227" s="418"/>
      <c r="H227" s="73"/>
    </row>
    <row r="228" spans="1:9" ht="19.5" hidden="1" customHeight="1" outlineLevel="1" thickBot="1" x14ac:dyDescent="0.3">
      <c r="A228" s="392" t="s">
        <v>1131</v>
      </c>
      <c r="B228" s="640" t="str">
        <f>IF(ISBLANK(VLOOKUP($A228,$A$26:$B$35,2))=TRUE," ",VLOOKUP($A228,$A$26:$B$35,2))</f>
        <v xml:space="preserve"> </v>
      </c>
      <c r="C228" s="641"/>
      <c r="D228" s="641"/>
      <c r="E228" s="641"/>
      <c r="F228" s="641"/>
      <c r="G228" s="642"/>
      <c r="H228" s="390"/>
    </row>
    <row r="229" spans="1:9" ht="18.75" hidden="1" customHeight="1" outlineLevel="1" x14ac:dyDescent="0.25">
      <c r="A229" s="643" t="str">
        <f>Translations!$B$121</f>
        <v>Ověřené údaje týkající se cílů:</v>
      </c>
      <c r="B229" s="644"/>
      <c r="C229" s="644"/>
      <c r="D229" s="644"/>
      <c r="E229" s="644"/>
      <c r="F229" s="644"/>
      <c r="G229" s="645"/>
      <c r="H229" s="73"/>
    </row>
    <row r="230" spans="1:9" s="137" customFormat="1" ht="34.5" hidden="1" customHeight="1" outlineLevel="1" x14ac:dyDescent="0.25">
      <c r="A230" s="646" t="str">
        <f>Translations!$B$122</f>
        <v>Dílčí zařízení</v>
      </c>
      <c r="B230" s="557"/>
      <c r="C230" s="634" t="str">
        <f>Translations!$B$124</f>
        <v>Intenzita nebo hodnota emisí</v>
      </c>
      <c r="D230" s="635"/>
      <c r="E230" s="634" t="str">
        <f>Translations!$B$125</f>
        <v>Typ cíle</v>
      </c>
      <c r="F230" s="635"/>
      <c r="G230" s="413" t="str">
        <f>Translations!$B$126</f>
        <v>Cíl splněn</v>
      </c>
      <c r="H230" s="73" t="str">
        <f>Translations!$B$127</f>
        <v>&lt;Vložte příslušné údaje ze zprávy, která je předmětem ověření, a uveďte, zda bylo dosaženo souvisejícího cíle&gt;</v>
      </c>
      <c r="I230" s="138"/>
    </row>
    <row r="231" spans="1:9" s="137" customFormat="1" ht="16.95" hidden="1" customHeight="1" outlineLevel="1" x14ac:dyDescent="0.25">
      <c r="A231" s="647" t="s">
        <v>658</v>
      </c>
      <c r="B231" s="648"/>
      <c r="C231" s="638"/>
      <c r="D231" s="639"/>
      <c r="E231" s="533" t="s">
        <v>658</v>
      </c>
      <c r="F231" s="535"/>
      <c r="G231" s="422" t="s">
        <v>658</v>
      </c>
      <c r="H231" s="553" t="str">
        <f>Translations!$B$128</f>
        <v>DŮLEŽITÁ POZNÁMKA: Posudek„ověřeno jako uspokojivé“ nebo „ověřeno s připomínkami“ MŮŽEBÝT UDĚLEN POUZE POKUD bylo dosaženo všech cílů a milníků pro VŠECHNA zařízení zahrnutá ve zprávě za vykazované období.</v>
      </c>
      <c r="I231" s="138"/>
    </row>
    <row r="232" spans="1:9" s="137" customFormat="1" ht="16.95" hidden="1" customHeight="1" outlineLevel="1" x14ac:dyDescent="0.25">
      <c r="A232" s="647" t="s">
        <v>658</v>
      </c>
      <c r="B232" s="648"/>
      <c r="C232" s="638"/>
      <c r="D232" s="639"/>
      <c r="E232" s="533" t="s">
        <v>658</v>
      </c>
      <c r="F232" s="535"/>
      <c r="G232" s="422" t="s">
        <v>658</v>
      </c>
      <c r="H232" s="553"/>
      <c r="I232" s="138"/>
    </row>
    <row r="233" spans="1:9" s="137" customFormat="1" ht="16.95" hidden="1" customHeight="1" outlineLevel="1" x14ac:dyDescent="0.25">
      <c r="A233" s="647" t="s">
        <v>658</v>
      </c>
      <c r="B233" s="648"/>
      <c r="C233" s="638"/>
      <c r="D233" s="639"/>
      <c r="E233" s="533" t="s">
        <v>658</v>
      </c>
      <c r="F233" s="535"/>
      <c r="G233" s="422" t="s">
        <v>658</v>
      </c>
      <c r="I233" s="138"/>
    </row>
    <row r="234" spans="1:9" s="137" customFormat="1" ht="16.95" hidden="1" customHeight="1" outlineLevel="1" x14ac:dyDescent="0.25">
      <c r="A234" s="647" t="s">
        <v>658</v>
      </c>
      <c r="B234" s="648"/>
      <c r="C234" s="638"/>
      <c r="D234" s="639"/>
      <c r="E234" s="533" t="s">
        <v>658</v>
      </c>
      <c r="F234" s="535"/>
      <c r="G234" s="422" t="s">
        <v>658</v>
      </c>
      <c r="H234" s="396"/>
      <c r="I234" s="138"/>
    </row>
    <row r="235" spans="1:9" s="137" customFormat="1" ht="16.95" hidden="1" customHeight="1" outlineLevel="1" x14ac:dyDescent="0.25">
      <c r="A235" s="647" t="s">
        <v>658</v>
      </c>
      <c r="B235" s="648"/>
      <c r="C235" s="638"/>
      <c r="D235" s="639"/>
      <c r="E235" s="533" t="s">
        <v>658</v>
      </c>
      <c r="F235" s="535"/>
      <c r="G235" s="422" t="s">
        <v>658</v>
      </c>
      <c r="H235" s="397" t="str">
        <f>Translations!$B$129</f>
        <v>&lt;Prosím skryjte prázdné řádky, které se nepoužívají&gt;</v>
      </c>
      <c r="I235" s="138"/>
    </row>
    <row r="236" spans="1:9" s="137" customFormat="1" ht="16.95" hidden="1" customHeight="1" outlineLevel="1" x14ac:dyDescent="0.25">
      <c r="A236" s="647" t="s">
        <v>658</v>
      </c>
      <c r="B236" s="648"/>
      <c r="C236" s="638"/>
      <c r="D236" s="639"/>
      <c r="E236" s="533" t="s">
        <v>658</v>
      </c>
      <c r="F236" s="535"/>
      <c r="G236" s="422" t="s">
        <v>658</v>
      </c>
      <c r="H236" s="396"/>
      <c r="I236" s="138"/>
    </row>
    <row r="237" spans="1:9" s="137" customFormat="1" ht="16.95" hidden="1" customHeight="1" outlineLevel="1" x14ac:dyDescent="0.25">
      <c r="A237" s="647" t="s">
        <v>658</v>
      </c>
      <c r="B237" s="648"/>
      <c r="C237" s="638"/>
      <c r="D237" s="639"/>
      <c r="E237" s="533" t="s">
        <v>658</v>
      </c>
      <c r="F237" s="535"/>
      <c r="G237" s="422" t="s">
        <v>658</v>
      </c>
      <c r="H237" s="396"/>
      <c r="I237" s="138"/>
    </row>
    <row r="238" spans="1:9" s="137" customFormat="1" ht="16.95" hidden="1" customHeight="1" outlineLevel="1" x14ac:dyDescent="0.25">
      <c r="A238" s="647" t="s">
        <v>658</v>
      </c>
      <c r="B238" s="648"/>
      <c r="C238" s="638"/>
      <c r="D238" s="639"/>
      <c r="E238" s="533" t="s">
        <v>658</v>
      </c>
      <c r="F238" s="535"/>
      <c r="G238" s="422" t="s">
        <v>658</v>
      </c>
      <c r="H238" s="396"/>
      <c r="I238" s="138"/>
    </row>
    <row r="239" spans="1:9" s="137" customFormat="1" ht="16.95" hidden="1" customHeight="1" outlineLevel="1" x14ac:dyDescent="0.25">
      <c r="A239" s="647" t="s">
        <v>658</v>
      </c>
      <c r="B239" s="648"/>
      <c r="C239" s="638"/>
      <c r="D239" s="639"/>
      <c r="E239" s="533" t="s">
        <v>658</v>
      </c>
      <c r="F239" s="535"/>
      <c r="G239" s="422" t="s">
        <v>658</v>
      </c>
      <c r="H239" s="396"/>
      <c r="I239" s="138"/>
    </row>
    <row r="240" spans="1:9" s="137" customFormat="1" ht="16.95" hidden="1" customHeight="1" outlineLevel="1" x14ac:dyDescent="0.25">
      <c r="A240" s="647" t="s">
        <v>658</v>
      </c>
      <c r="B240" s="648"/>
      <c r="C240" s="638"/>
      <c r="D240" s="639"/>
      <c r="E240" s="533" t="s">
        <v>658</v>
      </c>
      <c r="F240" s="535"/>
      <c r="G240" s="422" t="s">
        <v>658</v>
      </c>
      <c r="H240" s="396"/>
      <c r="I240" s="138"/>
    </row>
    <row r="241" spans="1:8" ht="34.5" hidden="1" customHeight="1" outlineLevel="1" x14ac:dyDescent="0.25">
      <c r="A241" s="646" t="str">
        <f>Translations!$B$130</f>
        <v>Splněné milníky:</v>
      </c>
      <c r="B241" s="557"/>
      <c r="C241" s="651" t="str">
        <f>Translations!$B$131</f>
        <v>Milníky pro stávající vykazované období stanovené v plánu klimatické neutrality byly splněny s výjimkou těchto:</v>
      </c>
      <c r="D241" s="651"/>
      <c r="E241" s="651"/>
      <c r="F241" s="651"/>
      <c r="G241" s="652"/>
      <c r="H241" s="73"/>
    </row>
    <row r="242" spans="1:8" ht="18.75" hidden="1" customHeight="1" outlineLevel="1" x14ac:dyDescent="0.25">
      <c r="A242" s="646"/>
      <c r="B242" s="557"/>
      <c r="C242" s="384" t="str">
        <f>Translations!$B$132</f>
        <v>Milník č. </v>
      </c>
      <c r="D242" s="557" t="str">
        <f>Translations!$B$133</f>
        <v>Komentáře</v>
      </c>
      <c r="E242" s="557"/>
      <c r="F242" s="557"/>
      <c r="G242" s="558"/>
      <c r="H242" s="73"/>
    </row>
    <row r="243" spans="1:8" ht="15.45" hidden="1" customHeight="1" outlineLevel="1" x14ac:dyDescent="0.25">
      <c r="A243" s="646"/>
      <c r="B243" s="557"/>
      <c r="C243" s="257"/>
      <c r="D243" s="544"/>
      <c r="E243" s="544"/>
      <c r="F243" s="544"/>
      <c r="G243" s="545"/>
      <c r="H243" s="563" t="str">
        <f>Translations!$B$134</f>
        <v>&lt; Uveďte referenční číslo každého milníku, kterého NENÍ dosaženo, a připojte stručnou poznámku k důvodu, proč milník nebyl splněn&gt;</v>
      </c>
    </row>
    <row r="244" spans="1:8" ht="15.45" hidden="1" customHeight="1" outlineLevel="1" x14ac:dyDescent="0.25">
      <c r="A244" s="646"/>
      <c r="B244" s="557"/>
      <c r="C244" s="257"/>
      <c r="D244" s="544"/>
      <c r="E244" s="544"/>
      <c r="F244" s="544"/>
      <c r="G244" s="545"/>
      <c r="H244" s="563"/>
    </row>
    <row r="245" spans="1:8" ht="15.45" hidden="1" customHeight="1" outlineLevel="1" x14ac:dyDescent="0.25">
      <c r="A245" s="646"/>
      <c r="B245" s="557"/>
      <c r="C245" s="257"/>
      <c r="D245" s="544"/>
      <c r="E245" s="544"/>
      <c r="F245" s="544"/>
      <c r="G245" s="545"/>
      <c r="H245" s="73"/>
    </row>
    <row r="246" spans="1:8" ht="15.45" hidden="1" customHeight="1" outlineLevel="1" x14ac:dyDescent="0.25">
      <c r="A246" s="646"/>
      <c r="B246" s="557"/>
      <c r="C246" s="257"/>
      <c r="D246" s="544"/>
      <c r="E246" s="544"/>
      <c r="F246" s="544"/>
      <c r="G246" s="545"/>
      <c r="H246" s="73"/>
    </row>
    <row r="247" spans="1:8" s="138" customFormat="1" ht="15.3" hidden="1" customHeight="1" outlineLevel="1" thickBot="1" x14ac:dyDescent="0.3">
      <c r="A247" s="649"/>
      <c r="B247" s="650"/>
      <c r="C247" s="326"/>
      <c r="D247" s="546"/>
      <c r="E247" s="546"/>
      <c r="F247" s="546"/>
      <c r="G247" s="547"/>
      <c r="H247" s="73"/>
    </row>
    <row r="248" spans="1:8" s="138" customFormat="1" ht="11.7" customHeight="1" collapsed="1" thickBot="1" x14ac:dyDescent="0.3">
      <c r="A248" s="385"/>
      <c r="B248" s="385"/>
      <c r="C248" s="385"/>
      <c r="D248" s="385"/>
      <c r="E248" s="385"/>
      <c r="F248" s="385"/>
      <c r="G248" s="385"/>
      <c r="H248" s="73"/>
    </row>
    <row r="249" spans="1:8" s="138" customFormat="1" ht="42.6" customHeight="1" x14ac:dyDescent="0.25">
      <c r="A249" s="670" t="str">
        <f>Translations!$B$135</f>
        <v>Došlo ve vykazovaném období k nějakým změnám, které mají vliv na milníky a cíle?</v>
      </c>
      <c r="B249" s="671"/>
      <c r="C249" s="701" t="s">
        <v>658</v>
      </c>
      <c r="D249" s="702"/>
      <c r="E249" s="702"/>
      <c r="F249" s="702"/>
      <c r="G249" s="703"/>
      <c r="H249" s="73" t="str">
        <f>Translations!$B$136</f>
        <v xml:space="preserve">&lt;Ano/Ne (Pokud ano, odpovězte odpovídajícím způsobem na níže uvedenou otázku v souladu s pravidly a uveďte v příloze 3 stručné podrobnosti o čemkoli, co nebylo před dokončením ověření nahlášeno příslušnému orgánu).&gt;
</v>
      </c>
    </row>
    <row r="250" spans="1:8" s="138" customFormat="1" ht="61.5" customHeight="1" thickBot="1" x14ac:dyDescent="0.3">
      <c r="A250" s="674" t="str">
        <f>Translations!$B$137</f>
        <v>Byl plán pro klimatickou neutralitu aktualizován s ohledem na milníky a cíle během vykazovaného období? (Článek 22d FAR)?</v>
      </c>
      <c r="B250" s="675"/>
      <c r="C250" s="707" t="s">
        <v>658</v>
      </c>
      <c r="D250" s="708"/>
      <c r="E250" s="708"/>
      <c r="F250" s="708"/>
      <c r="G250" s="709"/>
      <c r="H250" s="73" t="str">
        <f>Translations!$B$138</f>
        <v xml:space="preserve">&lt;Ano/Ne (Pokud ano, odpovězte odpovídajícím způsobem na níže uvedenou otázku v souladu s pravidly a uveďte v příloze 3 stručné podrobnosti o čemkoli, co nebylo před dokončením ověření nahlášeno příslušnému orgánu). Pokyny GD11 k plánům klimatické neutrality jako podmínka pro přidělování bezplatných povolenek poskytují více informací&gt;
</v>
      </c>
    </row>
    <row r="251" spans="1:8" s="138" customFormat="1" ht="9" customHeight="1" thickBot="1" x14ac:dyDescent="0.3">
      <c r="B251" s="55"/>
      <c r="C251" s="391"/>
      <c r="D251" s="391"/>
      <c r="E251" s="391"/>
      <c r="F251" s="391"/>
      <c r="G251" s="391"/>
      <c r="H251" s="390"/>
    </row>
    <row r="252" spans="1:8" s="138" customFormat="1" ht="19.95" customHeight="1" thickBot="1" x14ac:dyDescent="0.3">
      <c r="A252" s="528" t="str">
        <f>Translations!$B$139</f>
        <v>PODROBNOSTI O OVĚŘENÍ NA MÍSTĚ</v>
      </c>
      <c r="B252" s="529"/>
      <c r="C252" s="529"/>
      <c r="D252" s="529"/>
      <c r="E252" s="529"/>
      <c r="F252" s="529"/>
      <c r="G252" s="530"/>
      <c r="H252" s="390"/>
    </row>
    <row r="253" spans="1:8" s="138" customFormat="1" ht="41.55" customHeight="1" x14ac:dyDescent="0.25">
      <c r="A253" s="705" t="str">
        <f>Translations!$B$251</f>
        <v>Místa provozovatele/všech zařízení byla během ověřování zprávy o klimatické neutralitě fyzicky navštívena:</v>
      </c>
      <c r="B253" s="706"/>
      <c r="C253" s="701" t="s">
        <v>658</v>
      </c>
      <c r="D253" s="702"/>
      <c r="E253" s="702"/>
      <c r="F253" s="702"/>
      <c r="G253" s="703"/>
      <c r="H253" s="73" t="str">
        <f>Translations!$B$141</f>
        <v>&lt;Ano/Ne&gt;</v>
      </c>
    </row>
    <row r="254" spans="1:8" s="138" customFormat="1" ht="75.45" customHeight="1" x14ac:dyDescent="0.25">
      <c r="A254" s="618" t="str">
        <f>Translations!$B$142</f>
        <v>Článek 34A nařízení AVR2 – odůvodnění provedení virtuální prohlídky místa z důvodu vyšší moci a informace o tom, jak byla „prohlídka“ provedena a rizika ověření snížena:</v>
      </c>
      <c r="B254" s="704"/>
      <c r="C254" s="569"/>
      <c r="D254" s="569"/>
      <c r="E254" s="569"/>
      <c r="F254" s="569"/>
      <c r="G254" s="570"/>
      <c r="H254" s="400" t="str">
        <f>Translations!$B$143</f>
        <v>&lt;uveďte stručné důvody, proč byla provedena virtuální prohlídka místa, s upřesněním okolností vyšší moci, a potvrďte, že bylo provedeno odpovídající posouzení rizik;
uveďte také informace o činnostech prováděných při virtuální prohlídce místa; a opatření přijatá ke snížení rizik ověření na přijatelnou úroveň. Viz oddíl 4 KGN II.5&gt;</v>
      </c>
    </row>
    <row r="255" spans="1:8" s="138" customFormat="1" ht="42" customHeight="1" x14ac:dyDescent="0.25">
      <c r="A255" s="578" t="str">
        <f>Translations!$B$144</f>
        <v>Datum schválení virtuální prohlídky na místě příslušným orgánem:</v>
      </c>
      <c r="B255" s="699"/>
      <c r="C255" s="569"/>
      <c r="D255" s="569"/>
      <c r="E255" s="569"/>
      <c r="F255" s="569"/>
      <c r="G255" s="570"/>
      <c r="H255" s="73" t="str">
        <f>Translations!$B$145</f>
        <v>&lt;pokud se virtuální prohlídka místa provádí podle článku 34a, uveďte prosím datum formálního schválení příslušným orgánem, aby se prohlídka místa z důvodu vyšší moci uskutečnila virtuálně, pokud příslušný orgán nepovolil virtuální prohlídku místa bez nutnosti individuálního schválení podle čl. 34a odst. 4 nařízení AVR&gt;</v>
      </c>
    </row>
    <row r="256" spans="1:8" s="138" customFormat="1" ht="27.6" customHeight="1" x14ac:dyDescent="0.25">
      <c r="A256" s="578" t="str">
        <f>Translations!$B$146</f>
        <v xml:space="preserve"> Datum prohlídky na místě [čl. 21 odst. 1 nařízení AVR]:</v>
      </c>
      <c r="B256" s="699"/>
      <c r="C256" s="569"/>
      <c r="D256" s="569"/>
      <c r="E256" s="569"/>
      <c r="F256" s="569"/>
      <c r="G256" s="570"/>
      <c r="H256" s="73" t="str">
        <f>Translations!$B$147</f>
        <v>&lt;Pokud se návštěvy uskutečnily, vložte datum (data) návštěvy (návštěv)&gt;</v>
      </c>
    </row>
    <row r="257" spans="1:9" s="138" customFormat="1" ht="24.75" customHeight="1" x14ac:dyDescent="0.25">
      <c r="A257" s="578" t="str">
        <f>Translations!$B$148</f>
        <v>Počet dní na místě:</v>
      </c>
      <c r="B257" s="699"/>
      <c r="C257" s="569"/>
      <c r="D257" s="569"/>
      <c r="E257" s="569"/>
      <c r="F257" s="569"/>
      <c r="G257" s="570"/>
      <c r="H257" s="73" t="str">
        <f>Translations!$B$149</f>
        <v>&lt;Uveďte počet dní na místě spojených s každou návštěvou&gt;</v>
      </c>
    </row>
    <row r="258" spans="1:9" s="138" customFormat="1" ht="45" customHeight="1" thickBot="1" x14ac:dyDescent="0.3">
      <c r="A258" s="619" t="str">
        <f>Translations!$B$150</f>
        <v>Jméno (hlavního) auditora nebo (hlavních) auditorů systému Evropské unie pro obchodování s emisemi / technických odborníků provádějících prohlídky na místě:</v>
      </c>
      <c r="B258" s="700"/>
      <c r="C258" s="567"/>
      <c r="D258" s="567"/>
      <c r="E258" s="567"/>
      <c r="F258" s="567"/>
      <c r="G258" s="568"/>
      <c r="H258" s="73" t="str">
        <f>Translations!$B$151</f>
        <v>&lt;Uveďte jména hlavního auditora EU ETS, auditora EU ETS a technického odborníka zapojeného do všech prohlídek na místě&gt;</v>
      </c>
    </row>
    <row r="259" spans="1:9" s="138" customFormat="1" ht="9" customHeight="1" thickBot="1" x14ac:dyDescent="0.3">
      <c r="B259" s="55"/>
      <c r="C259" s="391"/>
      <c r="D259" s="391"/>
      <c r="E259" s="391"/>
      <c r="F259" s="391"/>
      <c r="G259" s="391"/>
      <c r="H259" s="390"/>
    </row>
    <row r="260" spans="1:9" s="138" customFormat="1" ht="18.75" customHeight="1" thickBot="1" x14ac:dyDescent="0.3">
      <c r="A260" s="694" t="str">
        <f>Translations!$B$152</f>
        <v>DODRŽOVÁNÍ PRAVIDEL SYSTÉMU EVROPSKÉ UNIE PRO OBCHODOVÁNÍ S EMISEMI</v>
      </c>
      <c r="B260" s="695"/>
      <c r="C260" s="695"/>
      <c r="D260" s="695"/>
      <c r="E260" s="695"/>
      <c r="F260" s="695"/>
      <c r="G260" s="696"/>
      <c r="H260" s="563" t="str">
        <f>Translations!$B$153</f>
        <v>&lt;Zde jsou vyžadovány pouze stručné odpovědi (nebo křížový odkaz na konkrétní položku v příloze 1). Pokud je pro odpověď Ne zapotřebí více podrobností; podrobnosti týkající se zjištění o neopravených nesouladech nebo neshodách by měly být doplněny do příslušné části přílohy 1&gt;</v>
      </c>
    </row>
    <row r="261" spans="1:9" ht="47.55" customHeight="1" x14ac:dyDescent="0.25">
      <c r="A261" s="561" t="str">
        <f>Translations!$B$154</f>
        <v>Plán klimatické neutrality v souladu s pravidly FAR a nařízením 2023/2441?</v>
      </c>
      <c r="B261" s="655"/>
      <c r="C261" s="574"/>
      <c r="D261" s="574"/>
      <c r="E261" s="574"/>
      <c r="F261" s="574"/>
      <c r="G261" s="575"/>
      <c r="H261" s="563"/>
    </row>
    <row r="262" spans="1:9" s="52" customFormat="1" ht="58.05" customHeight="1" thickBot="1" x14ac:dyDescent="0.3">
      <c r="A262" s="559" t="str">
        <f>Translations!$B$155</f>
        <v>Došlo v plánu klimatické neutrality nebo ve zprávě o klimatické neutralitě ke změnám, které mají vliv na milníky a cíle?</v>
      </c>
      <c r="B262" s="654"/>
      <c r="C262" s="697"/>
      <c r="D262" s="697"/>
      <c r="E262" s="697"/>
      <c r="F262" s="697"/>
      <c r="G262" s="698"/>
      <c r="H262" s="73" t="str">
        <f>Translations!$B$156</f>
        <v xml:space="preserve">&lt;Pokud již nebyly oznámeny příslušnému orgánu, uveďte v příloze 3 stručné shrnutí všech zjištěných změn (může jít o doplnění některých změn, které byly oznámeny)&gt;
 </v>
      </c>
      <c r="I262" s="138"/>
    </row>
    <row r="263" spans="1:9" ht="18.45" customHeight="1" thickBot="1" x14ac:dyDescent="0.3">
      <c r="A263" s="676" t="str">
        <f>Translations!$B$157</f>
        <v>Nařízení EU o A &amp; V bylo splněno:</v>
      </c>
      <c r="B263" s="677"/>
      <c r="C263" s="677"/>
      <c r="D263" s="677"/>
      <c r="E263" s="677"/>
      <c r="F263" s="677"/>
      <c r="G263" s="678"/>
      <c r="H263" s="73" t="str">
        <f>Translations!$B$158</f>
        <v>&lt;To je AVR, jak je definováno v bodě 3 listu „Pokyny a podmínky“&gt;</v>
      </c>
    </row>
    <row r="264" spans="1:9" ht="70.8" customHeight="1" x14ac:dyDescent="0.25">
      <c r="A264" s="561" t="str">
        <f>Translations!$B$159</f>
        <v>Článek 22d: byly příslušnému orgánu oznámeny změny plánu klimatické neutrality?</v>
      </c>
      <c r="B264" s="655"/>
      <c r="C264" s="574"/>
      <c r="D264" s="574"/>
      <c r="E264" s="574"/>
      <c r="F264" s="574"/>
      <c r="G264" s="575"/>
      <c r="H264" s="73" t="str">
        <f>Translations!$B$252</f>
        <v>&lt;Uveďte, zda se to týká jednotlivých uvedených zařízení, nebo všech. Jsou-li zjištěny nesrovnalosti, musí být uvedeny v příloze 1.
Neoznámení změny milníků a cílů v souladu s článkem 22d pravidel FAR je nedodržením, které by mělo být uvedeno v příloze 1 tohoto VOS.  Informace o změnách, které měly být vykázány, by měly být uvedeny v příloze 3, jak je uvedeno na řádku 64 výše&gt;</v>
      </c>
    </row>
    <row r="265" spans="1:9" ht="52.05" customHeight="1" x14ac:dyDescent="0.25">
      <c r="A265" s="653" t="str">
        <f>Translations!$B$161</f>
        <v xml:space="preserve">Čl. 16 odst. 2 písm. ca): Hranice zařízení stanovené v MRR a dílčích zařízeních stanovených ve FAR jsou konzistentní?
</v>
      </c>
      <c r="B265" s="511"/>
      <c r="C265" s="569"/>
      <c r="D265" s="569"/>
      <c r="E265" s="569"/>
      <c r="F265" s="569"/>
      <c r="G265" s="570"/>
      <c r="H265" s="73"/>
    </row>
    <row r="266" spans="1:9" ht="72" customHeight="1" x14ac:dyDescent="0.25">
      <c r="A266" s="653" t="str">
        <f>Translations!$B$162</f>
        <v>Čl. 16 odst. 2 písm. fb): Historické emise, úrovně emisí a úrovně činnosti jsou v souladu s údaji obsaženými ve výkazech základních údajů a výkazech úrovní činnosti?</v>
      </c>
      <c r="B266" s="511"/>
      <c r="C266" s="569"/>
      <c r="D266" s="569"/>
      <c r="E266" s="569"/>
      <c r="F266" s="569"/>
      <c r="G266" s="570"/>
      <c r="H266" s="73"/>
    </row>
    <row r="267" spans="1:9" ht="30" customHeight="1" x14ac:dyDescent="0.25">
      <c r="A267" s="653" t="str">
        <f>Translations!$B$163</f>
        <v>Čl. 7 odst. 4 a článek 17c: Byl správně uplatněn plán klimatické neutrality?</v>
      </c>
      <c r="B267" s="511"/>
      <c r="C267" s="569"/>
      <c r="D267" s="569"/>
      <c r="E267" s="569"/>
      <c r="F267" s="569"/>
      <c r="G267" s="570"/>
      <c r="H267" s="73"/>
    </row>
    <row r="268" spans="1:9" ht="66" customHeight="1" x14ac:dyDescent="0.25">
      <c r="A268" s="661" t="str">
        <f>Translations!$B$164</f>
        <v>Čl. 17c písm. a): Byla provedena opatření týkající se milníků a cílů a bylo dokončeno jejich provádění?</v>
      </c>
      <c r="B268" s="662"/>
      <c r="C268" s="569"/>
      <c r="D268" s="569"/>
      <c r="E268" s="569"/>
      <c r="F268" s="569"/>
      <c r="G268" s="570"/>
      <c r="H268" s="73"/>
    </row>
    <row r="269" spans="1:9" ht="60.45" customHeight="1" x14ac:dyDescent="0.25">
      <c r="A269" s="661" t="str">
        <f>Translations!$B$165</f>
        <v>Čl. 17c písm. c): Jsou důkazy o dosažení milníků a cílů v souladu s plánem klimatické neutrality?</v>
      </c>
      <c r="B269" s="662"/>
      <c r="C269" s="569"/>
      <c r="D269" s="569"/>
      <c r="E269" s="569"/>
      <c r="F269" s="569"/>
      <c r="G269" s="570"/>
      <c r="H269" s="73"/>
    </row>
    <row r="270" spans="1:9" ht="70.95" customHeight="1" x14ac:dyDescent="0.25">
      <c r="A270" s="661" t="str">
        <f>Translations!$B$166</f>
        <v>Čl. 17c písm. d): K prokázání toho, zda bylo dosaženo milníků a cílů stanovených v plánu klimatické neutrality, se používají vhodné údaje?</v>
      </c>
      <c r="B270" s="662"/>
      <c r="C270" s="569"/>
      <c r="D270" s="569"/>
      <c r="E270" s="569"/>
      <c r="F270" s="569"/>
      <c r="G270" s="570"/>
      <c r="H270" s="73"/>
    </row>
    <row r="271" spans="1:9" ht="69.75" customHeight="1" x14ac:dyDescent="0.25">
      <c r="A271" s="653" t="str">
        <f>Translations!$B$167</f>
        <v>Čl. 17c písm. e): Je výpočet údajů použitých k prokázání toho, zda bylo dosaženo milníků a cílů stanovených v plánu klimatické neutrality správný?</v>
      </c>
      <c r="B271" s="511"/>
      <c r="C271" s="569"/>
      <c r="D271" s="569"/>
      <c r="E271" s="569"/>
      <c r="F271" s="569"/>
      <c r="G271" s="570"/>
      <c r="H271" s="73"/>
    </row>
    <row r="272" spans="1:9" ht="94.5" customHeight="1" x14ac:dyDescent="0.25">
      <c r="A272" s="653" t="str">
        <f>Translations!$B$168</f>
        <v xml:space="preserve">Čl. 17c písm. e): Údaje použité k prokázání toho, že bylo dosaženo milníků a cílů, jsou v souladu s dalšími relevantními údaji v ověřeném výkazu emisí, výkazu základních údajů a zprávou o úrovni činnosti? </v>
      </c>
      <c r="B272" s="511"/>
      <c r="C272" s="569"/>
      <c r="D272" s="569"/>
      <c r="E272" s="569"/>
      <c r="F272" s="569"/>
      <c r="G272" s="570"/>
      <c r="H272" s="73"/>
    </row>
    <row r="273" spans="1:8" ht="71.7" customHeight="1" x14ac:dyDescent="0.25">
      <c r="A273" s="653" t="str">
        <f>Translations!$B$169</f>
        <v>Čl. 17c písm. f): Dosažené cíle prokazují snížení v souladu s odhadovaným snížením emisí skleníkových plynů popsaným v plánu klimatické neutrality?</v>
      </c>
      <c r="B273" s="511"/>
      <c r="C273" s="569"/>
      <c r="D273" s="569"/>
      <c r="E273" s="569"/>
      <c r="F273" s="569"/>
      <c r="G273" s="570"/>
      <c r="H273" s="73"/>
    </row>
    <row r="274" spans="1:8" ht="28.8" customHeight="1" x14ac:dyDescent="0.25">
      <c r="A274" s="653" t="str">
        <f>Translations!$B$170</f>
        <v>Byly napraveny neshody z předchozího období?</v>
      </c>
      <c r="B274" s="511"/>
      <c r="C274" s="569"/>
      <c r="D274" s="569"/>
      <c r="E274" s="569"/>
      <c r="F274" s="569"/>
      <c r="G274" s="570"/>
      <c r="H274" s="563" t="str">
        <f>Translations!$B$171</f>
        <v>&lt; pokud předchozí neshody nejsou napraveny a stále jsou relevantní pro dosažení milníků a cílů za příslušné vykazované období, uveďte, že takové předchozí neshody existují, a uveďte podrobnější informace v příloze 1&gt;</v>
      </c>
    </row>
    <row r="275" spans="1:8" ht="18" customHeight="1" x14ac:dyDescent="0.25">
      <c r="A275" s="653"/>
      <c r="B275" s="511"/>
      <c r="C275" s="576" t="str">
        <f>Translations!$B$172</f>
        <v>Pokud ne, vyhodnotil ověřovatel riziko nesprávnosti/nesouladu?</v>
      </c>
      <c r="D275" s="576"/>
      <c r="E275" s="576"/>
      <c r="F275" s="576"/>
      <c r="G275" s="577"/>
      <c r="H275" s="563"/>
    </row>
    <row r="276" spans="1:8" s="138" customFormat="1" ht="31.05" customHeight="1" x14ac:dyDescent="0.25">
      <c r="A276" s="653"/>
      <c r="B276" s="511"/>
      <c r="C276" s="569"/>
      <c r="D276" s="569"/>
      <c r="E276" s="569"/>
      <c r="F276" s="569"/>
      <c r="G276" s="570"/>
      <c r="H276" s="73" t="str">
        <f>Translations!$B$173</f>
        <v>&lt;Pokud ne, mělo by zjištění v příloze 1 naznačovat pravděpodobnost, že neprovedení zlepšení by v budoucnu vedlo k nepřesnosti nebo nesouladu&gt;</v>
      </c>
    </row>
    <row r="277" spans="1:8" s="138" customFormat="1" ht="19.95" customHeight="1" x14ac:dyDescent="0.25">
      <c r="A277" s="653" t="str">
        <f>Translations!$B$174</f>
        <v>Zlepšení provedená v předchozím období byla provedena správně?</v>
      </c>
      <c r="B277" s="511"/>
      <c r="C277" s="569"/>
      <c r="D277" s="569"/>
      <c r="E277" s="569"/>
      <c r="F277" s="569"/>
      <c r="G277" s="570"/>
      <c r="H277" s="73"/>
    </row>
    <row r="278" spans="1:8" s="138" customFormat="1" ht="19.05" customHeight="1" x14ac:dyDescent="0.25">
      <c r="A278" s="653"/>
      <c r="B278" s="511"/>
      <c r="C278" s="576" t="str">
        <f>Translations!$B$172</f>
        <v>Pokud ne, vyhodnotil ověřovatel riziko nesprávnosti/nesouladu?</v>
      </c>
      <c r="D278" s="576"/>
      <c r="E278" s="576"/>
      <c r="F278" s="576"/>
      <c r="G278" s="577"/>
      <c r="H278" s="73"/>
    </row>
    <row r="279" spans="1:8" s="138" customFormat="1" ht="38.25" customHeight="1" x14ac:dyDescent="0.25">
      <c r="A279" s="653"/>
      <c r="B279" s="511"/>
      <c r="C279" s="569"/>
      <c r="D279" s="569"/>
      <c r="E279" s="569"/>
      <c r="F279" s="569"/>
      <c r="G279" s="570"/>
      <c r="H279" s="73" t="str">
        <f>Translations!$B$173</f>
        <v>&lt;Pokud ne, mělo by zjištění v příloze 1 naznačovat pravděpodobnost, že neprovedení zlepšení by v budoucnu vedlo k nepřesnosti nebo nesouladu&gt;</v>
      </c>
    </row>
    <row r="280" spans="1:8" s="138" customFormat="1" ht="16.05" customHeight="1" x14ac:dyDescent="0.25">
      <c r="A280" s="653" t="str">
        <f>Translations!$B$175</f>
        <v>Čl. 14 písm. a) a čl. 16 odst. 2: Údaje a tok údajů byly podrobně ověřeny a zpětně až ke zdroji?</v>
      </c>
      <c r="B280" s="511"/>
      <c r="C280" s="569"/>
      <c r="D280" s="569"/>
      <c r="E280" s="569"/>
      <c r="F280" s="569"/>
      <c r="G280" s="570"/>
      <c r="H280" s="73" t="str">
        <f>Translations!$B$176</f>
        <v>&lt;Ověření dat bylo podle potřeby zcela dokončeno? &gt;</v>
      </c>
    </row>
    <row r="281" spans="1:8" s="138" customFormat="1" ht="17.55" customHeight="1" x14ac:dyDescent="0.25">
      <c r="A281" s="653"/>
      <c r="B281" s="511"/>
      <c r="C281" s="576" t="str">
        <f>Translations!$B$177</f>
        <v>Pokud ne, uveďte prosím odůvodnění:</v>
      </c>
      <c r="D281" s="576"/>
      <c r="E281" s="576"/>
      <c r="F281" s="576"/>
      <c r="G281" s="577"/>
      <c r="H281" s="73"/>
    </row>
    <row r="282" spans="1:8" s="138" customFormat="1" ht="15.75" customHeight="1" x14ac:dyDescent="0.25">
      <c r="A282" s="653"/>
      <c r="B282" s="511"/>
      <c r="C282" s="569"/>
      <c r="D282" s="569"/>
      <c r="E282" s="569"/>
      <c r="F282" s="569"/>
      <c r="G282" s="570"/>
      <c r="H282" s="73"/>
    </row>
    <row r="283" spans="1:8" s="138" customFormat="1" ht="59.55" customHeight="1" x14ac:dyDescent="0.25">
      <c r="A283" s="653" t="str">
        <f>Translations!$B$178</f>
        <v>Čl. 14 písm. B): Kontrolní činnosti jsou dokumentovány, implementovány, udržovány a účinné ve zmírňování nevyhnutelných rizik?</v>
      </c>
      <c r="B283" s="511"/>
      <c r="C283" s="569"/>
      <c r="D283" s="569"/>
      <c r="E283" s="569"/>
      <c r="F283" s="569"/>
      <c r="G283" s="570"/>
      <c r="H283" s="73"/>
    </row>
    <row r="284" spans="1:8" s="138" customFormat="1" ht="59.55" customHeight="1" x14ac:dyDescent="0.25">
      <c r="A284" s="653" t="str">
        <f>Translations!$B$179</f>
        <v>Jsou příslušné postupy zdokumentovány, prováděny, udržovány a jsou účinné pro zmírnění inherentních a kontrolních rizik?</v>
      </c>
      <c r="B284" s="511"/>
      <c r="C284" s="569"/>
      <c r="D284" s="569"/>
      <c r="E284" s="569"/>
      <c r="F284" s="569"/>
      <c r="G284" s="570"/>
      <c r="H284" s="400" t="str">
        <f>Translations!$B$180</f>
        <v>&lt; Ověřovatel by měl zkontrolovat, zda jsou zavedeny, prováděny, udržovány a dokumentovány postupy, které provozovatelé zavedli za účelem monitorování a vykazování cílů a milníků v oblasti klimatické neutrality, a zda jsou tyto postupy vhodné ke zmírnění inherentních a kontrolních rizik&gt;</v>
      </c>
    </row>
    <row r="285" spans="1:8" s="138" customFormat="1" ht="13.5" customHeight="1" x14ac:dyDescent="0.25">
      <c r="A285" s="661" t="str">
        <f>Translations!$B$181</f>
        <v>Čl. 18 odst. 4: Existují nedostatky v údajích?</v>
      </c>
      <c r="B285" s="662"/>
      <c r="C285" s="569"/>
      <c r="D285" s="569"/>
      <c r="E285" s="569"/>
      <c r="F285" s="569"/>
      <c r="G285" s="570"/>
      <c r="H285" s="402"/>
    </row>
    <row r="286" spans="1:8" s="138" customFormat="1" ht="13.5" customHeight="1" x14ac:dyDescent="0.25">
      <c r="A286" s="661"/>
      <c r="B286" s="662"/>
      <c r="C286" s="576" t="str">
        <f>Translations!$B$182</f>
        <v>Pokud ano, stručně vysvětlete níže a vyplňte přílohu 1B:</v>
      </c>
      <c r="D286" s="576"/>
      <c r="E286" s="576"/>
      <c r="F286" s="576"/>
      <c r="G286" s="577"/>
      <c r="H286" s="400"/>
    </row>
    <row r="287" spans="1:8" s="138" customFormat="1" ht="28.5" customHeight="1" x14ac:dyDescent="0.25">
      <c r="A287" s="661"/>
      <c r="B287" s="662"/>
      <c r="C287" s="544"/>
      <c r="D287" s="544"/>
      <c r="E287" s="544"/>
      <c r="F287" s="544"/>
      <c r="G287" s="545"/>
      <c r="H287" s="400"/>
    </row>
    <row r="288" spans="1:8" s="138" customFormat="1" ht="48.75" customHeight="1" thickBot="1" x14ac:dyDescent="0.3">
      <c r="A288" s="559" t="str">
        <f>Translations!$B$183</f>
        <v>Čl. 18 odst. 4: Ověření metod použitých pro chybějící údaje:</v>
      </c>
      <c r="B288" s="654"/>
      <c r="C288" s="692"/>
      <c r="D288" s="692"/>
      <c r="E288" s="692"/>
      <c r="F288" s="692"/>
      <c r="G288" s="693"/>
      <c r="H288" s="73" t="str">
        <f>Translations!$B$184</f>
        <v>&lt;Důvody, proč není výkaz údajů úplný, by měly být uvedeny ve zjištění v příloze 1; zde by mělo být rovněž uvedeno, zda byla k doplnění chybějících údajů použita alternativní metodika&gt;</v>
      </c>
    </row>
    <row r="289" spans="1:8" s="138" customFormat="1" ht="16.95" customHeight="1" thickBot="1" x14ac:dyDescent="0.3">
      <c r="A289" s="694" t="str">
        <f>Translations!$B$185</f>
        <v>POKYNY GD 11 K PLÁNŮM KLIMATICKÉ NEUTRALITY JAKO PODMÍNKA PRO PŘIDĚLOVÁNÍ BEZPLATNÝCH POVOLENEK</v>
      </c>
      <c r="B289" s="695"/>
      <c r="C289" s="695"/>
      <c r="D289" s="695"/>
      <c r="E289" s="695"/>
      <c r="F289" s="695"/>
      <c r="G289" s="696"/>
      <c r="H289" s="73"/>
    </row>
    <row r="290" spans="1:8" s="138" customFormat="1" ht="16.95" customHeight="1" x14ac:dyDescent="0.25">
      <c r="A290" s="561" t="str">
        <f>Translations!$B$186</f>
        <v>Byly splněny pokyny EK týkající se plánů klimatické neutrality a pravidel FAR?</v>
      </c>
      <c r="B290" s="655"/>
      <c r="C290" s="686"/>
      <c r="D290" s="687"/>
      <c r="E290" s="687"/>
      <c r="F290" s="687"/>
      <c r="G290" s="688"/>
      <c r="H290" s="620" t="str">
        <f>Translations!$B$187</f>
        <v>&lt;Odpověď zde by měla být Ano nebo Ne, neboť pokyny EK se vždy vztahují na ověřovatele a provozovatele&gt;</v>
      </c>
    </row>
    <row r="291" spans="1:8" s="138" customFormat="1" ht="16.95" customHeight="1" x14ac:dyDescent="0.25">
      <c r="A291" s="653"/>
      <c r="B291" s="511"/>
      <c r="C291" s="576" t="str">
        <f>Translations!$B$177</f>
        <v>Pokud ne, uveďte prosím odůvodnění:</v>
      </c>
      <c r="D291" s="576"/>
      <c r="E291" s="576"/>
      <c r="F291" s="576"/>
      <c r="G291" s="577"/>
      <c r="H291" s="620"/>
    </row>
    <row r="292" spans="1:8" s="138" customFormat="1" ht="16.95" customHeight="1" x14ac:dyDescent="0.25">
      <c r="A292" s="653"/>
      <c r="B292" s="511"/>
      <c r="C292" s="544"/>
      <c r="D292" s="544"/>
      <c r="E292" s="544"/>
      <c r="F292" s="544"/>
      <c r="G292" s="545"/>
      <c r="H292" s="73"/>
    </row>
    <row r="293" spans="1:8" s="138" customFormat="1" ht="19.2" customHeight="1" x14ac:dyDescent="0.25">
      <c r="A293" s="653" t="str">
        <f>Translations!$B$188</f>
        <v>Jsou splněny pokyny příslušného orgánu k nařízení k ALC, FAR a plánům klimatické neutrality (jsou-li relevantní)?</v>
      </c>
      <c r="B293" s="511"/>
      <c r="C293" s="689"/>
      <c r="D293" s="690"/>
      <c r="E293" s="690"/>
      <c r="F293" s="690"/>
      <c r="G293" s="691"/>
      <c r="H293" s="73"/>
    </row>
    <row r="294" spans="1:8" s="138" customFormat="1" ht="16.95" customHeight="1" x14ac:dyDescent="0.25">
      <c r="A294" s="653"/>
      <c r="B294" s="511"/>
      <c r="C294" s="576" t="str">
        <f>Translations!$B$177</f>
        <v>Pokud ne, uveďte prosím odůvodnění:</v>
      </c>
      <c r="D294" s="576"/>
      <c r="E294" s="576"/>
      <c r="F294" s="576"/>
      <c r="G294" s="577"/>
      <c r="H294" s="73"/>
    </row>
    <row r="295" spans="1:8" s="138" customFormat="1" ht="25.95" customHeight="1" thickBot="1" x14ac:dyDescent="0.3">
      <c r="A295" s="559"/>
      <c r="B295" s="654"/>
      <c r="C295" s="692"/>
      <c r="D295" s="692"/>
      <c r="E295" s="692"/>
      <c r="F295" s="692"/>
      <c r="G295" s="693"/>
      <c r="H295" s="73"/>
    </row>
    <row r="296" spans="1:8" s="138" customFormat="1" ht="17.55" customHeight="1" thickBot="1" x14ac:dyDescent="0.3">
      <c r="A296" s="658" t="str">
        <f>Translations!$B$189</f>
        <v>DODRŽOVÁNÍ ZÁSAD MONITOROVÁNÍ A VYKAZOVÁNÍ PODLE SYSTÉMU EU ETS</v>
      </c>
      <c r="B296" s="659"/>
      <c r="C296" s="659"/>
      <c r="D296" s="659"/>
      <c r="E296" s="659"/>
      <c r="F296" s="659"/>
      <c r="G296" s="660"/>
      <c r="H296" s="620" t="str">
        <f>Translations!$B$190</f>
        <v>&lt;V tomto oddíle jsou požadovány pouze stručné poznámky.   Poznámka – uznává se, že některé zásady jsou aspirační a nemusí být možné potvrdit absolutní „soulad“.  Kromě toho jsou některé zásady závislé na splnění jiných zásad, než může být „potvrzen soulad“.  Další pokyny k zásadám jsou uvedeny v pokynech FAR č. 4 a v článcích 5 až 9 nařízení MRR a v článku 6 nařízení AVR.&gt;</v>
      </c>
    </row>
    <row r="297" spans="1:8" s="138" customFormat="1" ht="22.95" customHeight="1" x14ac:dyDescent="0.25">
      <c r="A297" s="561" t="str">
        <f>Translations!$B$191</f>
        <v>Úplnost:</v>
      </c>
      <c r="B297" s="655"/>
      <c r="C297" s="686"/>
      <c r="D297" s="687"/>
      <c r="E297" s="687"/>
      <c r="F297" s="687"/>
      <c r="G297" s="688"/>
      <c r="H297" s="620"/>
    </row>
    <row r="298" spans="1:8" s="138" customFormat="1" ht="22.95" customHeight="1" x14ac:dyDescent="0.25">
      <c r="A298" s="653"/>
      <c r="B298" s="511"/>
      <c r="C298" s="576" t="str">
        <f>Translations!$B$192</f>
        <v>Pokud ne, stručně vysvětlete:</v>
      </c>
      <c r="D298" s="576"/>
      <c r="E298" s="576"/>
      <c r="F298" s="576"/>
      <c r="G298" s="577"/>
      <c r="H298" s="620"/>
    </row>
    <row r="299" spans="1:8" s="138" customFormat="1" ht="28.5" customHeight="1" x14ac:dyDescent="0.25">
      <c r="A299" s="653"/>
      <c r="B299" s="511"/>
      <c r="C299" s="544"/>
      <c r="D299" s="544"/>
      <c r="E299" s="544"/>
      <c r="F299" s="544"/>
      <c r="G299" s="545"/>
      <c r="H299" s="73" t="str">
        <f>Translations!$B$7</f>
        <v>&lt;Uveďte důvody, proč není zásada dodržována, nebo uveďte odkaz na příslušná zjištění v příloze 1&gt;</v>
      </c>
    </row>
    <row r="300" spans="1:8" s="138" customFormat="1" ht="18" customHeight="1" x14ac:dyDescent="0.25">
      <c r="A300" s="653" t="str">
        <f>Translations!$B$193</f>
        <v>Přesnost:</v>
      </c>
      <c r="B300" s="511"/>
      <c r="C300" s="683"/>
      <c r="D300" s="684"/>
      <c r="E300" s="684"/>
      <c r="F300" s="684"/>
      <c r="G300" s="685"/>
      <c r="H300" s="73"/>
    </row>
    <row r="301" spans="1:8" s="138" customFormat="1" ht="18" customHeight="1" x14ac:dyDescent="0.25">
      <c r="A301" s="653"/>
      <c r="B301" s="511"/>
      <c r="C301" s="576" t="str">
        <f>Translations!$B$192</f>
        <v>Pokud ne, stručně vysvětlete:</v>
      </c>
      <c r="D301" s="576"/>
      <c r="E301" s="576"/>
      <c r="F301" s="576"/>
      <c r="G301" s="577"/>
      <c r="H301" s="73"/>
    </row>
    <row r="302" spans="1:8" s="138" customFormat="1" ht="28.5" customHeight="1" x14ac:dyDescent="0.25">
      <c r="A302" s="653"/>
      <c r="B302" s="511"/>
      <c r="C302" s="544"/>
      <c r="D302" s="544"/>
      <c r="E302" s="544"/>
      <c r="F302" s="544"/>
      <c r="G302" s="545"/>
      <c r="H302" s="73" t="str">
        <f>Translations!$B$7</f>
        <v>&lt;Uveďte důvody, proč není zásada dodržována, nebo uveďte odkaz na příslušná zjištění v příloze 1&gt;</v>
      </c>
    </row>
    <row r="303" spans="1:8" s="138" customFormat="1" ht="16.5" customHeight="1" x14ac:dyDescent="0.25">
      <c r="A303" s="653" t="str">
        <f>Translations!$B$194</f>
        <v>Spolehlivost:</v>
      </c>
      <c r="B303" s="511"/>
      <c r="C303" s="683"/>
      <c r="D303" s="684"/>
      <c r="E303" s="684"/>
      <c r="F303" s="684"/>
      <c r="G303" s="685"/>
      <c r="H303" s="73"/>
    </row>
    <row r="304" spans="1:8" s="138" customFormat="1" ht="16.5" customHeight="1" x14ac:dyDescent="0.25">
      <c r="A304" s="653"/>
      <c r="B304" s="511"/>
      <c r="C304" s="576" t="str">
        <f>Translations!$B$192</f>
        <v>Pokud ne, stručně vysvětlete:</v>
      </c>
      <c r="D304" s="576"/>
      <c r="E304" s="576"/>
      <c r="F304" s="576"/>
      <c r="G304" s="577"/>
      <c r="H304" s="73"/>
    </row>
    <row r="305" spans="1:8" s="138" customFormat="1" ht="28.5" customHeight="1" thickBot="1" x14ac:dyDescent="0.3">
      <c r="A305" s="656"/>
      <c r="B305" s="657"/>
      <c r="C305" s="546"/>
      <c r="D305" s="546"/>
      <c r="E305" s="546"/>
      <c r="F305" s="546"/>
      <c r="G305" s="547"/>
      <c r="H305" s="73" t="str">
        <f>Translations!$B$7</f>
        <v>&lt;Uveďte důvody, proč není zásada dodržována, nebo uveďte odkaz na příslušná zjištění v příloze 1&gt;</v>
      </c>
    </row>
    <row r="306" spans="1:8" s="138" customFormat="1" ht="20.55" customHeight="1" thickBot="1" x14ac:dyDescent="0.3">
      <c r="B306" s="55"/>
      <c r="C306" s="391"/>
      <c r="D306" s="391"/>
      <c r="E306" s="391"/>
      <c r="F306" s="391"/>
      <c r="G306" s="391"/>
      <c r="H306" s="617" t="str">
        <f>Translations!$B$196</f>
        <v xml:space="preserve">Řádky bloků posudku, které NENÍ možné použít pro toto ověření, musí být skryty pomocí značky „-“ na levém okraji listu. Při předložení zprávy o ověření příslušnému orgánu musí být uvedeno pouze platné prohlášení pro toto ověření.
</v>
      </c>
    </row>
    <row r="307" spans="1:8" s="138" customFormat="1" ht="20.55" customHeight="1" thickBot="1" x14ac:dyDescent="0.3">
      <c r="A307" s="607" t="str">
        <f>Translations!$B$195</f>
        <v>POSUDEK</v>
      </c>
      <c r="B307" s="608"/>
      <c r="C307" s="608"/>
      <c r="D307" s="608"/>
      <c r="E307" s="608"/>
      <c r="F307" s="608"/>
      <c r="G307" s="609"/>
      <c r="H307" s="617"/>
    </row>
    <row r="308" spans="1:8" s="138" customFormat="1" ht="37.049999999999997" customHeight="1" outlineLevel="1" x14ac:dyDescent="0.25">
      <c r="A308" s="672" t="str">
        <f>Translations!$B$197</f>
        <v xml:space="preserve">POSUDEK – ověřeno jako uspokojivé: </v>
      </c>
      <c r="B308" s="673"/>
      <c r="C308" s="681" t="str">
        <f>Translations!$B$253</f>
        <v>Provedli jsme ověření údajů použitých k prokázání toho, zda bylo dosaženo milníků a cílů, jak uvedl výše uvedený provozovatel ve své zprávě, ke které je odkazováno výše.  Na základě provedené ověřovací práce (viz příloha 2) jsou tyto údaje uvedeny řádně. 
Potvrzujeme rovněž, že milníky a cíle uvedené v plánu klimatické neutrality a ve zprávě o klimatické neutralitě jsou konzistentní a že jich bylo ve vykazovaném období dosaženo.</v>
      </c>
      <c r="D308" s="681"/>
      <c r="E308" s="681"/>
      <c r="F308" s="681"/>
      <c r="G308" s="682"/>
      <c r="H308" s="73" t="str">
        <f>Translations!$B$199</f>
        <v>&lt;Použijte tento text posudku, NENÍ–li zde žádný problém a neexistují žádné konkrétní komentáře týkající se věcí, které by mohly ovlivnit kvalitu údajů nebo interpretaci posudku uživatelem. Tento posudek lze zvolit, pouze pokud nenastanou neopravené nesprávnosti, neshody a nesoulady.&gt;</v>
      </c>
    </row>
    <row r="309" spans="1:8" s="138" customFormat="1" ht="55.2" customHeight="1" outlineLevel="1" thickBot="1" x14ac:dyDescent="0.3">
      <c r="A309" s="674"/>
      <c r="B309" s="675"/>
      <c r="C309" s="581"/>
      <c r="D309" s="581"/>
      <c r="E309" s="581"/>
      <c r="F309" s="581"/>
      <c r="G309" s="582"/>
      <c r="H309" s="390" t="str">
        <f>Translations!$B$200</f>
        <v>POZNÁMKA – pro ověřený posudek je přijatelná pouze pozitivní forma slov – NEMĚNTE FORMU SLOV V TEXTECH POSUDKŮ – PŘIDEJTE PODROBNOST, KDE JE POŽADOVÁNA</v>
      </c>
    </row>
    <row r="310" spans="1:8" s="138" customFormat="1" ht="10.8" customHeight="1" thickBot="1" x14ac:dyDescent="0.3">
      <c r="A310" s="419"/>
      <c r="B310" s="144"/>
      <c r="C310" s="414"/>
      <c r="D310" s="414"/>
      <c r="E310" s="414"/>
      <c r="F310" s="414"/>
      <c r="G310" s="414"/>
      <c r="H310" s="390"/>
    </row>
    <row r="311" spans="1:8" s="138" customFormat="1" ht="30.45" customHeight="1" outlineLevel="1" x14ac:dyDescent="0.25">
      <c r="A311" s="670" t="str">
        <f>Translations!$B$201</f>
        <v xml:space="preserve">POSUDEK – ověřeno s komentáři: </v>
      </c>
      <c r="B311" s="671"/>
      <c r="C311" s="610" t="str">
        <f>Translations!$B$254</f>
        <v>Provedli jsme ověření údajů použitých k prokázání toho, zda bylo dosaženo milníků a cílů, jak uvedla výše uvedená společnost poskytující dálkové vytápění ve své zprávě, ke které je odkazováno výše. Na základě provedené ověřovací práce (viz příloha 2) jsou tyto údaje s výjimkou níže uvedených bodů uvedeny řádně.
Potvrzujeme rovněž, že milníky a cíle uvedené v plánu klimatické neutrality a ve zprávě o klimatické neutralitě jsou konzistentní a že jich bylo ve vykazovaném období dosaženo.</v>
      </c>
      <c r="D311" s="610"/>
      <c r="E311" s="610"/>
      <c r="F311" s="610"/>
      <c r="G311" s="611"/>
      <c r="H311" s="73" t="str">
        <f>Translations!$B$203</f>
        <v xml:space="preserve">&lt;NEBO použijte tento text posudku, pokud je posudek kvalifikován s komentáři pro uživatele posudku.  Uveďte stručné podrobnosti o všech výjimkách, které by mohly mít vliv na údaje, a proto upřesňují posudek. 
</v>
      </c>
    </row>
    <row r="312" spans="1:8" s="138" customFormat="1" ht="77.55" customHeight="1" outlineLevel="1" x14ac:dyDescent="0.25">
      <c r="A312" s="672"/>
      <c r="B312" s="673"/>
      <c r="C312" s="579"/>
      <c r="D312" s="579"/>
      <c r="E312" s="579"/>
      <c r="F312" s="579"/>
      <c r="G312" s="580"/>
      <c r="H312" s="390" t="str">
        <f>Translations!$B$204</f>
        <v>‌POZNÁMKA – pro ověřený posudek je přijatelná pouze pozitivní forma slov – NEMĚNTE FORMU SLOV V TEXTECH POSUDKŮ – PŘIDÁVEJTE PODROBNOSTI NEBO PŘIDÁVEJTE KOMENTÁŘE, KDE JSOU POŽADOVÁNY; lze odstranit nadbytečné řádky ze sekce komentářů</v>
      </c>
    </row>
    <row r="313" spans="1:8" s="138" customFormat="1" ht="13.05" customHeight="1" outlineLevel="1" x14ac:dyDescent="0.25">
      <c r="A313" s="666" t="str">
        <f>Translations!$B$205</f>
        <v>Komentáře, které upřesňují posudek:</v>
      </c>
      <c r="B313" s="667"/>
      <c r="C313" s="586" t="s">
        <v>276</v>
      </c>
      <c r="D313" s="586"/>
      <c r="E313" s="586"/>
      <c r="F313" s="586"/>
      <c r="G313" s="587"/>
      <c r="H313" s="563" t="str">
        <f>Translations!$B$206</f>
        <v xml:space="preserve">POZNÁMKA – jedná se v podstatě o varující upozornění, na která chce ověřovatel upozornit uživatele zprávy – včetně například indikace nepodstatných nesprávností, nesouladu a neshod v okamžiku potvrzení posudku k ověření (ale které nebrání ověřovateli v přiměřené jistotě, že údaje neobsahují významné nesprávnosti), tj. pouze shrnutí všech hlavních bodů, pokud si ověřovatel přeje konkrétně upozornit uživatele; veškeré podrobnosti o všech neopravených nezávažných nesprávnostech, neshodách, nesouladech a doporučeních ke zlepšení by měly být uvedeny ve zjištěních v příloze 1. </v>
      </c>
    </row>
    <row r="314" spans="1:8" s="138" customFormat="1" ht="13.05" customHeight="1" outlineLevel="1" x14ac:dyDescent="0.25">
      <c r="A314" s="666"/>
      <c r="B314" s="667"/>
      <c r="C314" s="586" t="s">
        <v>277</v>
      </c>
      <c r="D314" s="586"/>
      <c r="E314" s="586"/>
      <c r="F314" s="586"/>
      <c r="G314" s="587"/>
      <c r="H314" s="563"/>
    </row>
    <row r="315" spans="1:8" s="138" customFormat="1" ht="13.05" customHeight="1" outlineLevel="1" x14ac:dyDescent="0.25">
      <c r="A315" s="666"/>
      <c r="B315" s="667"/>
      <c r="C315" s="586" t="s">
        <v>278</v>
      </c>
      <c r="D315" s="586"/>
      <c r="E315" s="586"/>
      <c r="F315" s="586"/>
      <c r="G315" s="587"/>
      <c r="H315" s="563"/>
    </row>
    <row r="316" spans="1:8" s="138" customFormat="1" ht="13.05" customHeight="1" outlineLevel="1" x14ac:dyDescent="0.25">
      <c r="A316" s="666"/>
      <c r="B316" s="667"/>
      <c r="C316" s="586"/>
      <c r="D316" s="586"/>
      <c r="E316" s="586"/>
      <c r="F316" s="586"/>
      <c r="G316" s="587"/>
      <c r="H316" s="563"/>
    </row>
    <row r="317" spans="1:8" s="138" customFormat="1" ht="13.05" customHeight="1" outlineLevel="1" x14ac:dyDescent="0.25">
      <c r="A317" s="666"/>
      <c r="B317" s="667"/>
      <c r="C317" s="586"/>
      <c r="D317" s="586"/>
      <c r="E317" s="586"/>
      <c r="F317" s="586"/>
      <c r="G317" s="587"/>
      <c r="H317" s="563"/>
    </row>
    <row r="318" spans="1:8" s="138" customFormat="1" ht="13.05" customHeight="1" outlineLevel="1" x14ac:dyDescent="0.25">
      <c r="A318" s="666"/>
      <c r="B318" s="667"/>
      <c r="C318" s="586"/>
      <c r="D318" s="586"/>
      <c r="E318" s="586"/>
      <c r="F318" s="586"/>
      <c r="G318" s="587"/>
      <c r="H318" s="563"/>
    </row>
    <row r="319" spans="1:8" s="138" customFormat="1" ht="13.05" customHeight="1" outlineLevel="1" x14ac:dyDescent="0.25">
      <c r="A319" s="666"/>
      <c r="B319" s="667"/>
      <c r="C319" s="586"/>
      <c r="D319" s="586"/>
      <c r="E319" s="586"/>
      <c r="F319" s="586"/>
      <c r="G319" s="587"/>
      <c r="H319" s="563"/>
    </row>
    <row r="320" spans="1:8" s="138" customFormat="1" ht="13.05" customHeight="1" outlineLevel="1" x14ac:dyDescent="0.25">
      <c r="A320" s="666"/>
      <c r="B320" s="667"/>
      <c r="C320" s="586"/>
      <c r="D320" s="586"/>
      <c r="E320" s="586"/>
      <c r="F320" s="586"/>
      <c r="G320" s="587"/>
      <c r="H320" s="563" t="str">
        <f>Translations!$B$207</f>
        <v>&lt;vložte komentáře ve vztahu k jakýmkoli výjimkám, které byly zaznamenány a které by mohly / mohou ovlivnit ověření a posudek. Každý komentář očíslujte zvlášť; všechny nepoužívané řádky odstraňte&gt;</v>
      </c>
    </row>
    <row r="321" spans="1:9" s="138" customFormat="1" ht="13.05" customHeight="1" outlineLevel="1" x14ac:dyDescent="0.25">
      <c r="A321" s="666"/>
      <c r="B321" s="667"/>
      <c r="C321" s="586"/>
      <c r="D321" s="586"/>
      <c r="E321" s="586"/>
      <c r="F321" s="586"/>
      <c r="G321" s="587"/>
      <c r="H321" s="563"/>
    </row>
    <row r="322" spans="1:9" s="138" customFormat="1" ht="13.05" customHeight="1" outlineLevel="1" thickBot="1" x14ac:dyDescent="0.3">
      <c r="A322" s="668"/>
      <c r="B322" s="669"/>
      <c r="C322" s="625"/>
      <c r="D322" s="625"/>
      <c r="E322" s="625"/>
      <c r="F322" s="625"/>
      <c r="G322" s="626"/>
      <c r="H322" s="563"/>
    </row>
    <row r="323" spans="1:9" s="138" customFormat="1" ht="10.8" customHeight="1" thickBot="1" x14ac:dyDescent="0.3">
      <c r="A323" s="419"/>
      <c r="B323" s="144"/>
      <c r="C323" s="414"/>
      <c r="D323" s="414"/>
      <c r="E323" s="414"/>
      <c r="F323" s="414"/>
      <c r="G323" s="414"/>
      <c r="H323" s="390"/>
    </row>
    <row r="324" spans="1:9" ht="109.8" customHeight="1" outlineLevel="1" x14ac:dyDescent="0.25">
      <c r="A324" s="670" t="str">
        <f>Translations!$B$208</f>
        <v xml:space="preserve">POSUDEK – neověřeno: </v>
      </c>
      <c r="B324" s="671"/>
      <c r="C324" s="610" t="str">
        <f>Translations!$B$255</f>
        <v>Provedli jsme ověření údajů použitých k prokázání toho, zda bylo dosaženo milníků a cílů,  jak uvedla výše uvedená společnost poskytující dálkové vytápění ve své zprávě, ke které je odkazováno výše.  Na základě provedených ověřovacích prací (viz příloha 2) NELZE ověřit, že tyto údaje neobsahují závažné nesprávnosti z níže uvedených důvodů; a/nebo 
jednoho nebo více milníků nebo cílů uvedených v plánu klimatické neutrality a ve zprávě o klimatické neutralitě za vykazované období NENÍ dosaženo.</v>
      </c>
      <c r="D324" s="610"/>
      <c r="E324" s="610"/>
      <c r="F324" s="610"/>
      <c r="G324" s="611"/>
      <c r="H324" s="95" t="str">
        <f>Translations!$B$210</f>
        <v xml:space="preserve">&lt;NEBO použijte tento text posudku:
1) pokud není možné ověřit údaje kvůli významné (závažné) nesprávnosti, omezení rozsahu nebo neshodám, které jednotlivě nebo v kombinaci s jinými neshodami neposkytují dostatečnou jasnost a brání ověřovateli uvést s přiměřenou jistotou, že údaje neobsahují závažné nesprávnosti. (Ty by měly být konkrétně označeny jako významné položky v příloze 1, spolu s nezávažnými obavami, které zůstávají v okamžiku konečného ověření) ; NEBO 
2) milníků a cílů uvedených v plánu klimatické neutrality a ve zprávě o klimatické neutralitě NEBYLO DOSAŽENO. 
</v>
      </c>
    </row>
    <row r="325" spans="1:9" ht="12.75" customHeight="1" outlineLevel="1" x14ac:dyDescent="0.25">
      <c r="A325" s="672"/>
      <c r="B325" s="673"/>
      <c r="C325" s="630" t="str">
        <f>Translations!$B$212</f>
        <v>• neopravená závažná nesprávnost (jednotlivá nebo souhrnná).</v>
      </c>
      <c r="D325" s="630"/>
      <c r="E325" s="630"/>
      <c r="F325" s="630"/>
      <c r="G325" s="631"/>
      <c r="H325" s="624" t="str">
        <f>Translations!$B$211</f>
        <v xml:space="preserve">Upozorňujeme, že pokud údaje použité k prokázání toho, že milníky nebo cíle byly splněny, neobsahují významné (materiální) nesprávnosti, lze zprávu o klimatické neutralitě „NENÍ ověřena jako uspokojivá“, pokud milníků a/nebo cílů relevantních pro vykazované období NENÍ dosaženo. </v>
      </c>
    </row>
    <row r="326" spans="1:9" ht="29.55" customHeight="1" outlineLevel="1" x14ac:dyDescent="0.25">
      <c r="A326" s="672"/>
      <c r="B326" s="673"/>
      <c r="C326" s="630" t="str">
        <f>Translations!$B$214</f>
        <v>• neopravená závažná neshoda (jednotlivá nebo souhrnná), což znamená, že nebylo dostatečně jasné, aby bylo možné dospět k závěru s přiměřenou jistotou.</v>
      </c>
      <c r="D326" s="630"/>
      <c r="E326" s="630"/>
      <c r="F326" s="630"/>
      <c r="G326" s="631"/>
      <c r="H326" s="624"/>
    </row>
    <row r="327" spans="1:9" ht="40.799999999999997" customHeight="1" outlineLevel="1" x14ac:dyDescent="0.25">
      <c r="A327" s="672"/>
      <c r="B327" s="673"/>
      <c r="C327" s="630" t="str">
        <f>Translations!$B$215</f>
        <v>• zásadní nesoulad s pravidly FAR nebo nařízením ALCR, což znamená, že nebyla dostatečná jasnost, abychom dospěli k závěru s přiměřenou jistotou.</v>
      </c>
      <c r="D327" s="630"/>
      <c r="E327" s="630"/>
      <c r="F327" s="630"/>
      <c r="G327" s="631"/>
      <c r="H327" s="95" t="str">
        <f>Translations!$B$213</f>
        <v>&lt;vyberte příslušné důvody z poskytnutého seznamu a odstraňte všechny, které nejsou relevantní; nebo, podle okolností, přidejte na prázdný řádek (řádky) jiný důvod&gt;</v>
      </c>
    </row>
    <row r="328" spans="1:9" ht="15.75" customHeight="1" outlineLevel="1" x14ac:dyDescent="0.25">
      <c r="A328" s="672"/>
      <c r="B328" s="673"/>
      <c r="C328" s="630" t="str">
        <f>Translations!$B$216</f>
        <v>• rozsah ověření je příliš omezený z důvodu:</v>
      </c>
      <c r="D328" s="630"/>
      <c r="E328" s="630"/>
      <c r="F328" s="630"/>
      <c r="G328" s="631"/>
      <c r="H328" s="95"/>
    </row>
    <row r="329" spans="1:9" ht="41.7" customHeight="1" outlineLevel="1" x14ac:dyDescent="0.25">
      <c r="A329" s="672"/>
      <c r="B329" s="673"/>
      <c r="C329" s="630" t="str">
        <f>Translations!$B$217</f>
        <v>- opomenutí nebo omezení údajů nebo informací zpřístupněných k ověření, takže nebylo možné získat dostatečné důkazy pro posouzení zprávy na přiměřenou míru jistoty nebo pro provedení ověření</v>
      </c>
      <c r="D329" s="630"/>
      <c r="E329" s="630"/>
      <c r="F329" s="630"/>
      <c r="G329" s="631"/>
    </row>
    <row r="330" spans="1:9" ht="28.8" customHeight="1" outlineLevel="1" x14ac:dyDescent="0.25">
      <c r="A330" s="672"/>
      <c r="B330" s="673"/>
      <c r="C330" s="630" t="str">
        <f>Translations!$B$218</f>
        <v>- metodický plán pro monitorování neposkytuje dostatečný rozsah ani jasnost, aby bylo možné dospět k závěru o ověření</v>
      </c>
      <c r="D330" s="630"/>
      <c r="E330" s="630"/>
      <c r="F330" s="630"/>
      <c r="G330" s="631"/>
      <c r="H330" s="95"/>
    </row>
    <row r="331" spans="1:9" ht="16.95" customHeight="1" outlineLevel="1" thickBot="1" x14ac:dyDescent="0.3">
      <c r="A331" s="674"/>
      <c r="B331" s="675"/>
      <c r="C331" s="632" t="str">
        <f>Translations!$B$219</f>
        <v>- plán klimatické neutrality nebyl zkontrolován nebo je považován za nevyhovující</v>
      </c>
      <c r="D331" s="632"/>
      <c r="E331" s="632"/>
      <c r="F331" s="632"/>
      <c r="G331" s="633"/>
      <c r="H331" s="95"/>
    </row>
    <row r="332" spans="1:9" ht="10.8" customHeight="1" thickBot="1" x14ac:dyDescent="0.3">
      <c r="B332" s="144"/>
      <c r="C332" s="414"/>
      <c r="D332" s="414"/>
      <c r="E332" s="414"/>
      <c r="F332" s="414"/>
      <c r="G332" s="414"/>
      <c r="H332" s="390"/>
    </row>
    <row r="333" spans="1:9" s="52" customFormat="1" ht="13.8" thickBot="1" x14ac:dyDescent="0.3">
      <c r="A333" s="607" t="str">
        <f>Translations!$B$220</f>
        <v>OVĚŘOVACÍ TÝM</v>
      </c>
      <c r="B333" s="608"/>
      <c r="C333" s="608"/>
      <c r="D333" s="608"/>
      <c r="E333" s="608"/>
      <c r="F333" s="608"/>
      <c r="G333" s="609"/>
      <c r="H333" s="390"/>
      <c r="I333" s="138"/>
    </row>
    <row r="334" spans="1:9" ht="16.5" customHeight="1" x14ac:dyDescent="0.25">
      <c r="A334" s="665" t="str">
        <f>Translations!$B$221</f>
        <v>Hlavní auditor systému EU ETS:</v>
      </c>
      <c r="B334" s="509"/>
      <c r="C334" s="605"/>
      <c r="D334" s="605"/>
      <c r="E334" s="605"/>
      <c r="F334" s="605"/>
      <c r="G334" s="606"/>
      <c r="H334" s="73" t="str">
        <f>Translations!$B$222</f>
        <v>&lt;vložte jméno&gt;</v>
      </c>
    </row>
    <row r="335" spans="1:9" ht="16.5" customHeight="1" x14ac:dyDescent="0.25">
      <c r="A335" s="653" t="str">
        <f>Translations!$B$223</f>
        <v>Auditoři systému EU ETS:</v>
      </c>
      <c r="B335" s="511"/>
      <c r="C335" s="603"/>
      <c r="D335" s="603"/>
      <c r="E335" s="603"/>
      <c r="F335" s="603"/>
      <c r="G335" s="604"/>
      <c r="H335" s="73" t="str">
        <f>Translations!$B$222</f>
        <v>&lt;vložte jméno&gt;</v>
      </c>
    </row>
    <row r="336" spans="1:9" ht="29.4" customHeight="1" x14ac:dyDescent="0.25">
      <c r="A336" s="653" t="str">
        <f>Translations!$B$224</f>
        <v>Techničtí odborníci (auditor systému EU ETS):</v>
      </c>
      <c r="B336" s="511"/>
      <c r="C336" s="603"/>
      <c r="D336" s="603"/>
      <c r="E336" s="603"/>
      <c r="F336" s="603"/>
      <c r="G336" s="604"/>
      <c r="H336" s="73" t="str">
        <f>Translations!$B$222</f>
        <v>&lt;vložte jméno&gt;</v>
      </c>
    </row>
    <row r="337" spans="1:9" ht="16.5" customHeight="1" x14ac:dyDescent="0.25">
      <c r="A337" s="653" t="str">
        <f>Translations!$B$225</f>
        <v>Osoba provádějící nezávislý přezkum:</v>
      </c>
      <c r="B337" s="511"/>
      <c r="C337" s="603"/>
      <c r="D337" s="603"/>
      <c r="E337" s="603"/>
      <c r="F337" s="603"/>
      <c r="G337" s="604"/>
      <c r="H337" s="73" t="str">
        <f>Translations!$B$222</f>
        <v>&lt;vložte jméno&gt;</v>
      </c>
    </row>
    <row r="338" spans="1:9" ht="16.5" customHeight="1" thickBot="1" x14ac:dyDescent="0.3">
      <c r="A338" s="656" t="str">
        <f>Translations!$B$226</f>
        <v>Techničtí odborníci (nezávislý přezkum):</v>
      </c>
      <c r="B338" s="657"/>
      <c r="C338" s="599"/>
      <c r="D338" s="599"/>
      <c r="E338" s="599"/>
      <c r="F338" s="599"/>
      <c r="G338" s="600"/>
      <c r="H338" s="73" t="str">
        <f>Translations!$B$222</f>
        <v>&lt;vložte jméno&gt;</v>
      </c>
    </row>
    <row r="339" spans="1:9" ht="9" customHeight="1" thickBot="1" x14ac:dyDescent="0.3">
      <c r="C339" s="391"/>
      <c r="D339" s="391"/>
      <c r="E339" s="391"/>
      <c r="F339" s="391"/>
      <c r="G339" s="391"/>
      <c r="H339" s="390"/>
    </row>
    <row r="340" spans="1:9" ht="44.25" customHeight="1" x14ac:dyDescent="0.25">
      <c r="A340" s="663" t="str">
        <f>CONCATENATE(Translations!$B$227,C344,":")</f>
        <v>Podepsáno jménem :</v>
      </c>
      <c r="B340" s="664"/>
      <c r="C340" s="594"/>
      <c r="D340" s="594"/>
      <c r="E340" s="594"/>
      <c r="F340" s="594"/>
      <c r="G340" s="595"/>
      <c r="H340" s="397" t="str">
        <f>Translations!$B$228</f>
        <v>&lt;vložte podpis s oprávněním k podpisu zde&gt;</v>
      </c>
    </row>
    <row r="341" spans="1:9" ht="55.5" customHeight="1" x14ac:dyDescent="0.25">
      <c r="A341" s="653" t="str">
        <f>Translations!$B$229</f>
        <v>Jméno podepisující osoby:</v>
      </c>
      <c r="B341" s="511"/>
      <c r="C341" s="597"/>
      <c r="D341" s="597"/>
      <c r="E341" s="597"/>
      <c r="F341" s="597"/>
      <c r="G341" s="598"/>
      <c r="H341" s="397" t="str">
        <f>Translations!$B$230</f>
        <v>DŮLEŽITÁ POZNÁMKA: Tím, že vyjádříte názor a podepíšete se zde, potvrzujete s přiměřenou jistotou přesnost údajů (v rámci 5% použitelného prahu významnosti) a stav dodržování VŠECH pravidel a zásad.  Následné zjištěné chyby, které by mohly zneplatnit výše uvedený posudek, by mohly vést k právní a finanční odpovědnosti ověřovatele / ověřující organizace.</v>
      </c>
    </row>
    <row r="342" spans="1:9" ht="26.25" customHeight="1" thickBot="1" x14ac:dyDescent="0.3">
      <c r="A342" s="656" t="str">
        <f>Translations!$B$231</f>
        <v>Datum vydání posudku:</v>
      </c>
      <c r="B342" s="657"/>
      <c r="C342" s="591"/>
      <c r="D342" s="591"/>
      <c r="E342" s="591"/>
      <c r="F342" s="591"/>
      <c r="G342" s="592"/>
      <c r="H342" s="73" t="str">
        <f>Translations!$B$232</f>
        <v>&lt;Vložit datum vydání posudku&gt; – Upozorňujeme, že pokud je posudek aktualizován, musí se toto datum změnit</v>
      </c>
    </row>
    <row r="343" spans="1:9" ht="13.8" thickBot="1" x14ac:dyDescent="0.3">
      <c r="A343" s="195"/>
      <c r="B343" s="144"/>
      <c r="C343" s="391"/>
      <c r="D343" s="391"/>
      <c r="E343" s="391"/>
      <c r="F343" s="391"/>
      <c r="G343" s="391"/>
      <c r="H343" s="73"/>
    </row>
    <row r="344" spans="1:9" ht="16.5" customHeight="1" x14ac:dyDescent="0.25">
      <c r="A344" s="665" t="str">
        <f>Translations!$B$233</f>
        <v>Jméno ověřovatele:</v>
      </c>
      <c r="B344" s="509"/>
      <c r="C344" s="594"/>
      <c r="D344" s="594"/>
      <c r="E344" s="594"/>
      <c r="F344" s="594"/>
      <c r="G344" s="595"/>
      <c r="H344" s="73" t="str">
        <f>Translations!$B$234</f>
        <v xml:space="preserve">&lt;Vložte oficiální název ověřovatele&gt; </v>
      </c>
    </row>
    <row r="345" spans="1:9" ht="16.5" customHeight="1" x14ac:dyDescent="0.25">
      <c r="A345" s="653" t="str">
        <f>Translations!$B$235</f>
        <v>Kontaktní adresa:</v>
      </c>
      <c r="B345" s="511"/>
      <c r="C345" s="597"/>
      <c r="D345" s="597"/>
      <c r="E345" s="597"/>
      <c r="F345" s="597"/>
      <c r="G345" s="598"/>
      <c r="H345" s="73" t="str">
        <f>Translations!$B$236</f>
        <v>&lt;Vložte oficiální kontaktní adresu ověřovatele, včetně e-mailové adresy&gt;</v>
      </c>
    </row>
    <row r="346" spans="1:9" ht="16.5" customHeight="1" x14ac:dyDescent="0.25">
      <c r="A346" s="653" t="str">
        <f>Translations!$B$237</f>
        <v>Datum smlouvy o ověření:</v>
      </c>
      <c r="B346" s="511"/>
      <c r="C346" s="597"/>
      <c r="D346" s="597"/>
      <c r="E346" s="597"/>
      <c r="F346" s="597"/>
      <c r="G346" s="598"/>
      <c r="H346" s="390"/>
    </row>
    <row r="347" spans="1:9" s="410" customFormat="1" ht="16.5" customHeight="1" x14ac:dyDescent="0.25">
      <c r="A347" s="653" t="str">
        <f>Translations!$B$238</f>
        <v>Je ověřovatel akreditován nebo je certifikovanou fyzickou osobou?</v>
      </c>
      <c r="B347" s="511"/>
      <c r="C347" s="601"/>
      <c r="D347" s="601"/>
      <c r="E347" s="601"/>
      <c r="F347" s="601"/>
      <c r="G347" s="602"/>
      <c r="H347" s="408"/>
      <c r="I347" s="409"/>
    </row>
    <row r="348" spans="1:9" s="411" customFormat="1" ht="45" customHeight="1" x14ac:dyDescent="0.25">
      <c r="A348" s="653" t="str">
        <f>Translations!$B$239</f>
        <v>Název vnitrostátního akreditačního orgánu nebo ověřovatele Certifikačního vnitrostátního orgánu:</v>
      </c>
      <c r="B348" s="511"/>
      <c r="C348" s="551"/>
      <c r="D348" s="551"/>
      <c r="E348" s="551"/>
      <c r="F348" s="551"/>
      <c r="G348" s="552"/>
      <c r="H348" s="73" t="str">
        <f>Translations!$B$240</f>
        <v>&lt;Zadejte název vnitrostátního akreditačního orgánu, např. ČIA, pokud je ověřovatel akreditován; vložte název certifikačního vnitrostátního orgánu, pokud je ověřovatel certifikován podle čl. 54 odst. 2 nařízení AVR2.&gt;</v>
      </c>
      <c r="I348" s="138"/>
    </row>
    <row r="349" spans="1:9" s="411" customFormat="1" ht="16.5" customHeight="1" thickBot="1" x14ac:dyDescent="0.3">
      <c r="A349" s="656" t="str">
        <f>Translations!$B$241</f>
        <v xml:space="preserve">Číslo akreditace / certifikace: </v>
      </c>
      <c r="B349" s="657"/>
      <c r="C349" s="588"/>
      <c r="D349" s="588"/>
      <c r="E349" s="588"/>
      <c r="F349" s="588"/>
      <c r="G349" s="589"/>
      <c r="H349" s="73" t="str">
        <f>Translations!$B$242</f>
        <v>&lt;Vydáno výše uvedeným akreditačním orgánem / certifikačním vnitrostátním orgánem&gt;</v>
      </c>
      <c r="I349" s="138"/>
    </row>
  </sheetData>
  <sheetProtection sheet="1" formatCells="0" formatColumns="0" formatRows="0"/>
  <mergeCells count="640">
    <mergeCell ref="E175:F175"/>
    <mergeCell ref="E176:F176"/>
    <mergeCell ref="E177:F177"/>
    <mergeCell ref="E188:F188"/>
    <mergeCell ref="E189:F189"/>
    <mergeCell ref="E190:F190"/>
    <mergeCell ref="E191:F191"/>
    <mergeCell ref="E192:F192"/>
    <mergeCell ref="E193:F193"/>
    <mergeCell ref="E131:F131"/>
    <mergeCell ref="E132:F132"/>
    <mergeCell ref="E133:F133"/>
    <mergeCell ref="E134:F134"/>
    <mergeCell ref="E135:F135"/>
    <mergeCell ref="E146:F146"/>
    <mergeCell ref="E147:F147"/>
    <mergeCell ref="E148:F148"/>
    <mergeCell ref="E149:F149"/>
    <mergeCell ref="E109:F109"/>
    <mergeCell ref="E110:F110"/>
    <mergeCell ref="E111:F111"/>
    <mergeCell ref="E112:F112"/>
    <mergeCell ref="E113:F113"/>
    <mergeCell ref="E114:F114"/>
    <mergeCell ref="E125:F125"/>
    <mergeCell ref="E126:F126"/>
    <mergeCell ref="E127:F127"/>
    <mergeCell ref="E90:F90"/>
    <mergeCell ref="E91:F91"/>
    <mergeCell ref="E92:F92"/>
    <mergeCell ref="E93:F93"/>
    <mergeCell ref="E104:F104"/>
    <mergeCell ref="E105:F105"/>
    <mergeCell ref="E106:F106"/>
    <mergeCell ref="E107:F107"/>
    <mergeCell ref="E108:F108"/>
    <mergeCell ref="E71:F71"/>
    <mergeCell ref="E72:F72"/>
    <mergeCell ref="E83:F83"/>
    <mergeCell ref="E84:F84"/>
    <mergeCell ref="E85:F85"/>
    <mergeCell ref="E86:F86"/>
    <mergeCell ref="E87:F87"/>
    <mergeCell ref="E88:F88"/>
    <mergeCell ref="E89:F89"/>
    <mergeCell ref="E62:F62"/>
    <mergeCell ref="E63:F63"/>
    <mergeCell ref="E64:F64"/>
    <mergeCell ref="E65:F65"/>
    <mergeCell ref="E66:F66"/>
    <mergeCell ref="E67:F67"/>
    <mergeCell ref="E68:F68"/>
    <mergeCell ref="E69:F69"/>
    <mergeCell ref="E70:F70"/>
    <mergeCell ref="C51:D51"/>
    <mergeCell ref="E41:F41"/>
    <mergeCell ref="E42:F42"/>
    <mergeCell ref="E43:F43"/>
    <mergeCell ref="E44:F44"/>
    <mergeCell ref="E45:F45"/>
    <mergeCell ref="E46:F46"/>
    <mergeCell ref="E47:F47"/>
    <mergeCell ref="E48:F48"/>
    <mergeCell ref="E49:F49"/>
    <mergeCell ref="E50:F50"/>
    <mergeCell ref="E51:F51"/>
    <mergeCell ref="C42:D42"/>
    <mergeCell ref="C43:D43"/>
    <mergeCell ref="C44:D44"/>
    <mergeCell ref="C45:D45"/>
    <mergeCell ref="C46:D46"/>
    <mergeCell ref="C47:D47"/>
    <mergeCell ref="C48:D48"/>
    <mergeCell ref="C49:D49"/>
    <mergeCell ref="C50:D50"/>
    <mergeCell ref="C13:G13"/>
    <mergeCell ref="C5:G5"/>
    <mergeCell ref="B7:G7"/>
    <mergeCell ref="H7:H11"/>
    <mergeCell ref="B8:G8"/>
    <mergeCell ref="C11:G11"/>
    <mergeCell ref="A1:G2"/>
    <mergeCell ref="H42:H43"/>
    <mergeCell ref="C52:G52"/>
    <mergeCell ref="A13:B13"/>
    <mergeCell ref="A14:B14"/>
    <mergeCell ref="A15:B15"/>
    <mergeCell ref="A17:G17"/>
    <mergeCell ref="A3:G3"/>
    <mergeCell ref="A4:G4"/>
    <mergeCell ref="A10:G10"/>
    <mergeCell ref="A11:B11"/>
    <mergeCell ref="A12:B12"/>
    <mergeCell ref="C14:G14"/>
    <mergeCell ref="C15:G15"/>
    <mergeCell ref="C12:G12"/>
    <mergeCell ref="F26:G26"/>
    <mergeCell ref="F27:G27"/>
    <mergeCell ref="F28:G28"/>
    <mergeCell ref="D53:G53"/>
    <mergeCell ref="D54:G54"/>
    <mergeCell ref="H54:H55"/>
    <mergeCell ref="D55:G55"/>
    <mergeCell ref="C18:G18"/>
    <mergeCell ref="C19:G19"/>
    <mergeCell ref="C20:G20"/>
    <mergeCell ref="H20:H21"/>
    <mergeCell ref="C21:G21"/>
    <mergeCell ref="B36:G36"/>
    <mergeCell ref="A22:B22"/>
    <mergeCell ref="F35:G35"/>
    <mergeCell ref="A45:B45"/>
    <mergeCell ref="A46:B46"/>
    <mergeCell ref="F25:G25"/>
    <mergeCell ref="A24:G24"/>
    <mergeCell ref="A25:B25"/>
    <mergeCell ref="A37:G37"/>
    <mergeCell ref="A40:G40"/>
    <mergeCell ref="C22:G22"/>
    <mergeCell ref="A18:B18"/>
    <mergeCell ref="A19:B19"/>
    <mergeCell ref="A20:B20"/>
    <mergeCell ref="A21:B21"/>
    <mergeCell ref="D56:G56"/>
    <mergeCell ref="D57:G57"/>
    <mergeCell ref="D58:G58"/>
    <mergeCell ref="C249:G249"/>
    <mergeCell ref="C250:G250"/>
    <mergeCell ref="A69:B69"/>
    <mergeCell ref="A70:B70"/>
    <mergeCell ref="A71:B71"/>
    <mergeCell ref="A72:B72"/>
    <mergeCell ref="A86:B86"/>
    <mergeCell ref="A87:B87"/>
    <mergeCell ref="A88:B88"/>
    <mergeCell ref="A89:B89"/>
    <mergeCell ref="A90:B90"/>
    <mergeCell ref="A91:B91"/>
    <mergeCell ref="A103:G103"/>
    <mergeCell ref="A104:B104"/>
    <mergeCell ref="A105:B105"/>
    <mergeCell ref="A134:B134"/>
    <mergeCell ref="A135:B135"/>
    <mergeCell ref="A136:B142"/>
    <mergeCell ref="C136:G136"/>
    <mergeCell ref="D137:G137"/>
    <mergeCell ref="D138:G138"/>
    <mergeCell ref="H260:H261"/>
    <mergeCell ref="C261:G261"/>
    <mergeCell ref="A256:B256"/>
    <mergeCell ref="A257:B257"/>
    <mergeCell ref="A258:B258"/>
    <mergeCell ref="A260:G260"/>
    <mergeCell ref="C253:G253"/>
    <mergeCell ref="C254:G254"/>
    <mergeCell ref="C255:G255"/>
    <mergeCell ref="A254:B254"/>
    <mergeCell ref="A255:B255"/>
    <mergeCell ref="A253:B253"/>
    <mergeCell ref="C273:G273"/>
    <mergeCell ref="C262:G262"/>
    <mergeCell ref="C264:G264"/>
    <mergeCell ref="C265:G265"/>
    <mergeCell ref="C266:G266"/>
    <mergeCell ref="C267:G267"/>
    <mergeCell ref="C256:G256"/>
    <mergeCell ref="C257:G257"/>
    <mergeCell ref="C258:G258"/>
    <mergeCell ref="C280:G280"/>
    <mergeCell ref="C281:G281"/>
    <mergeCell ref="C282:G282"/>
    <mergeCell ref="C283:G283"/>
    <mergeCell ref="C284:G284"/>
    <mergeCell ref="C274:G274"/>
    <mergeCell ref="H274:H275"/>
    <mergeCell ref="C275:G275"/>
    <mergeCell ref="C276:G276"/>
    <mergeCell ref="C277:G277"/>
    <mergeCell ref="C278:G278"/>
    <mergeCell ref="C279:G279"/>
    <mergeCell ref="C290:G290"/>
    <mergeCell ref="H290:H291"/>
    <mergeCell ref="C291:G291"/>
    <mergeCell ref="C292:G292"/>
    <mergeCell ref="C293:G293"/>
    <mergeCell ref="C294:G294"/>
    <mergeCell ref="C295:G295"/>
    <mergeCell ref="A290:B292"/>
    <mergeCell ref="C285:G285"/>
    <mergeCell ref="C286:G286"/>
    <mergeCell ref="C287:G287"/>
    <mergeCell ref="C288:G288"/>
    <mergeCell ref="A285:B287"/>
    <mergeCell ref="A288:B288"/>
    <mergeCell ref="A289:G289"/>
    <mergeCell ref="A308:B309"/>
    <mergeCell ref="A311:B312"/>
    <mergeCell ref="C300:G300"/>
    <mergeCell ref="C301:G301"/>
    <mergeCell ref="C302:G302"/>
    <mergeCell ref="C303:G303"/>
    <mergeCell ref="C304:G304"/>
    <mergeCell ref="C305:G305"/>
    <mergeCell ref="H296:H298"/>
    <mergeCell ref="C297:G297"/>
    <mergeCell ref="C298:G298"/>
    <mergeCell ref="C299:G299"/>
    <mergeCell ref="C313:G313"/>
    <mergeCell ref="H313:H319"/>
    <mergeCell ref="C314:G314"/>
    <mergeCell ref="C315:G315"/>
    <mergeCell ref="C316:G316"/>
    <mergeCell ref="C317:G317"/>
    <mergeCell ref="C318:G318"/>
    <mergeCell ref="C319:G319"/>
    <mergeCell ref="H306:H307"/>
    <mergeCell ref="C308:G309"/>
    <mergeCell ref="C311:G312"/>
    <mergeCell ref="C340:G340"/>
    <mergeCell ref="C341:G341"/>
    <mergeCell ref="C328:G328"/>
    <mergeCell ref="C329:G329"/>
    <mergeCell ref="C330:G330"/>
    <mergeCell ref="C331:G331"/>
    <mergeCell ref="C334:G334"/>
    <mergeCell ref="C320:G320"/>
    <mergeCell ref="H320:H322"/>
    <mergeCell ref="C321:G321"/>
    <mergeCell ref="C322:G322"/>
    <mergeCell ref="C324:G324"/>
    <mergeCell ref="C325:G325"/>
    <mergeCell ref="H325:H326"/>
    <mergeCell ref="C326:G326"/>
    <mergeCell ref="C327:G327"/>
    <mergeCell ref="H63:H64"/>
    <mergeCell ref="A64:B64"/>
    <mergeCell ref="A65:B65"/>
    <mergeCell ref="A66:B66"/>
    <mergeCell ref="A67:B67"/>
    <mergeCell ref="A68:B68"/>
    <mergeCell ref="C67:D67"/>
    <mergeCell ref="C68:D68"/>
    <mergeCell ref="B39:G39"/>
    <mergeCell ref="B60:G60"/>
    <mergeCell ref="A61:G61"/>
    <mergeCell ref="A62:B62"/>
    <mergeCell ref="A63:B63"/>
    <mergeCell ref="C41:D41"/>
    <mergeCell ref="A47:B47"/>
    <mergeCell ref="A48:B48"/>
    <mergeCell ref="A49:B49"/>
    <mergeCell ref="A50:B50"/>
    <mergeCell ref="A51:B51"/>
    <mergeCell ref="A52:B58"/>
    <mergeCell ref="A41:B41"/>
    <mergeCell ref="A42:B42"/>
    <mergeCell ref="A43:B43"/>
    <mergeCell ref="A44:B44"/>
    <mergeCell ref="H84:H85"/>
    <mergeCell ref="A85:B85"/>
    <mergeCell ref="C85:D85"/>
    <mergeCell ref="A73:B79"/>
    <mergeCell ref="C73:G73"/>
    <mergeCell ref="D74:G74"/>
    <mergeCell ref="D75:G75"/>
    <mergeCell ref="H75:H76"/>
    <mergeCell ref="D76:G76"/>
    <mergeCell ref="D77:G77"/>
    <mergeCell ref="D78:G78"/>
    <mergeCell ref="D79:G79"/>
    <mergeCell ref="B81:G81"/>
    <mergeCell ref="A82:G82"/>
    <mergeCell ref="A83:B83"/>
    <mergeCell ref="A84:B84"/>
    <mergeCell ref="H96:H97"/>
    <mergeCell ref="D97:G97"/>
    <mergeCell ref="D98:G98"/>
    <mergeCell ref="D99:G99"/>
    <mergeCell ref="D100:G100"/>
    <mergeCell ref="B102:G102"/>
    <mergeCell ref="A92:B92"/>
    <mergeCell ref="A93:B93"/>
    <mergeCell ref="A94:B100"/>
    <mergeCell ref="C94:G94"/>
    <mergeCell ref="D95:G95"/>
    <mergeCell ref="D96:G96"/>
    <mergeCell ref="C92:D92"/>
    <mergeCell ref="C93:D93"/>
    <mergeCell ref="H105:H106"/>
    <mergeCell ref="A106:B106"/>
    <mergeCell ref="A107:B107"/>
    <mergeCell ref="C104:D104"/>
    <mergeCell ref="C105:D105"/>
    <mergeCell ref="C106:D106"/>
    <mergeCell ref="C107:D107"/>
    <mergeCell ref="H126:H127"/>
    <mergeCell ref="A127:B127"/>
    <mergeCell ref="A114:B114"/>
    <mergeCell ref="A115:B121"/>
    <mergeCell ref="C115:G115"/>
    <mergeCell ref="D116:G116"/>
    <mergeCell ref="D117:G117"/>
    <mergeCell ref="H117:H118"/>
    <mergeCell ref="D118:G118"/>
    <mergeCell ref="D119:G119"/>
    <mergeCell ref="D120:G120"/>
    <mergeCell ref="D121:G121"/>
    <mergeCell ref="C114:D114"/>
    <mergeCell ref="C125:D125"/>
    <mergeCell ref="C126:D126"/>
    <mergeCell ref="C127:D127"/>
    <mergeCell ref="C108:D108"/>
    <mergeCell ref="A128:B128"/>
    <mergeCell ref="A129:B129"/>
    <mergeCell ref="A130:B130"/>
    <mergeCell ref="A131:B131"/>
    <mergeCell ref="A132:B132"/>
    <mergeCell ref="A133:B133"/>
    <mergeCell ref="H147:H148"/>
    <mergeCell ref="A148:B148"/>
    <mergeCell ref="A149:B149"/>
    <mergeCell ref="C146:D146"/>
    <mergeCell ref="C147:D147"/>
    <mergeCell ref="C148:D148"/>
    <mergeCell ref="C149:D149"/>
    <mergeCell ref="H138:H139"/>
    <mergeCell ref="D139:G139"/>
    <mergeCell ref="D140:G140"/>
    <mergeCell ref="D141:G141"/>
    <mergeCell ref="D142:G142"/>
    <mergeCell ref="B144:G144"/>
    <mergeCell ref="C128:D128"/>
    <mergeCell ref="C129:D129"/>
    <mergeCell ref="E128:F128"/>
    <mergeCell ref="E129:F129"/>
    <mergeCell ref="E130:F130"/>
    <mergeCell ref="A150:B150"/>
    <mergeCell ref="A151:B151"/>
    <mergeCell ref="A152:B152"/>
    <mergeCell ref="A153:B153"/>
    <mergeCell ref="A154:B154"/>
    <mergeCell ref="A155:B155"/>
    <mergeCell ref="A145:G145"/>
    <mergeCell ref="A146:B146"/>
    <mergeCell ref="A147:B147"/>
    <mergeCell ref="C153:D153"/>
    <mergeCell ref="C154:D154"/>
    <mergeCell ref="C155:D155"/>
    <mergeCell ref="E150:F150"/>
    <mergeCell ref="E151:F151"/>
    <mergeCell ref="E152:F152"/>
    <mergeCell ref="E153:F153"/>
    <mergeCell ref="E154:F154"/>
    <mergeCell ref="E155:F155"/>
    <mergeCell ref="H168:H169"/>
    <mergeCell ref="A169:B169"/>
    <mergeCell ref="A156:B156"/>
    <mergeCell ref="A157:B163"/>
    <mergeCell ref="C157:G157"/>
    <mergeCell ref="D158:G158"/>
    <mergeCell ref="D159:G159"/>
    <mergeCell ref="H159:H160"/>
    <mergeCell ref="D160:G160"/>
    <mergeCell ref="D161:G161"/>
    <mergeCell ref="D162:G162"/>
    <mergeCell ref="D163:G163"/>
    <mergeCell ref="C156:D156"/>
    <mergeCell ref="E156:F156"/>
    <mergeCell ref="E167:F167"/>
    <mergeCell ref="E168:F168"/>
    <mergeCell ref="E169:F169"/>
    <mergeCell ref="A170:B170"/>
    <mergeCell ref="A171:B171"/>
    <mergeCell ref="A172:B172"/>
    <mergeCell ref="A173:B173"/>
    <mergeCell ref="A174:B174"/>
    <mergeCell ref="A175:B175"/>
    <mergeCell ref="B165:G165"/>
    <mergeCell ref="A166:G166"/>
    <mergeCell ref="A167:B167"/>
    <mergeCell ref="A168:B168"/>
    <mergeCell ref="C172:D172"/>
    <mergeCell ref="C173:D173"/>
    <mergeCell ref="C174:D174"/>
    <mergeCell ref="C175:D175"/>
    <mergeCell ref="C167:D167"/>
    <mergeCell ref="C168:D168"/>
    <mergeCell ref="C169:D169"/>
    <mergeCell ref="C170:D170"/>
    <mergeCell ref="C171:D171"/>
    <mergeCell ref="E170:F170"/>
    <mergeCell ref="E171:F171"/>
    <mergeCell ref="E172:F172"/>
    <mergeCell ref="E173:F173"/>
    <mergeCell ref="E174:F174"/>
    <mergeCell ref="H180:H181"/>
    <mergeCell ref="D181:G181"/>
    <mergeCell ref="D182:G182"/>
    <mergeCell ref="D183:G183"/>
    <mergeCell ref="D184:G184"/>
    <mergeCell ref="B186:G186"/>
    <mergeCell ref="A176:B176"/>
    <mergeCell ref="A177:B177"/>
    <mergeCell ref="A178:B184"/>
    <mergeCell ref="C178:G178"/>
    <mergeCell ref="D179:G179"/>
    <mergeCell ref="D180:G180"/>
    <mergeCell ref="C176:D176"/>
    <mergeCell ref="C177:D177"/>
    <mergeCell ref="A192:B192"/>
    <mergeCell ref="A193:B193"/>
    <mergeCell ref="A194:B194"/>
    <mergeCell ref="A195:B195"/>
    <mergeCell ref="A196:B196"/>
    <mergeCell ref="A197:B197"/>
    <mergeCell ref="A187:G187"/>
    <mergeCell ref="A188:B188"/>
    <mergeCell ref="A189:B189"/>
    <mergeCell ref="A190:B190"/>
    <mergeCell ref="A191:B191"/>
    <mergeCell ref="C188:D188"/>
    <mergeCell ref="C189:D189"/>
    <mergeCell ref="C190:D190"/>
    <mergeCell ref="C191:D191"/>
    <mergeCell ref="C195:D195"/>
    <mergeCell ref="C196:D196"/>
    <mergeCell ref="C197:D197"/>
    <mergeCell ref="E194:F194"/>
    <mergeCell ref="E195:F195"/>
    <mergeCell ref="E196:F196"/>
    <mergeCell ref="E197:F197"/>
    <mergeCell ref="A218:B218"/>
    <mergeCell ref="A219:B219"/>
    <mergeCell ref="A220:B226"/>
    <mergeCell ref="C220:G220"/>
    <mergeCell ref="D221:G221"/>
    <mergeCell ref="D222:G222"/>
    <mergeCell ref="A212:B212"/>
    <mergeCell ref="A213:B213"/>
    <mergeCell ref="A214:B214"/>
    <mergeCell ref="A215:B215"/>
    <mergeCell ref="A216:B216"/>
    <mergeCell ref="A217:B217"/>
    <mergeCell ref="E212:F212"/>
    <mergeCell ref="E213:F213"/>
    <mergeCell ref="E214:F214"/>
    <mergeCell ref="E215:F215"/>
    <mergeCell ref="E216:F216"/>
    <mergeCell ref="E217:F217"/>
    <mergeCell ref="E218:F218"/>
    <mergeCell ref="E219:F219"/>
    <mergeCell ref="H231:H232"/>
    <mergeCell ref="A232:B232"/>
    <mergeCell ref="A233:B233"/>
    <mergeCell ref="C230:D230"/>
    <mergeCell ref="C231:D231"/>
    <mergeCell ref="C232:D232"/>
    <mergeCell ref="C233:D233"/>
    <mergeCell ref="D223:G223"/>
    <mergeCell ref="D224:G224"/>
    <mergeCell ref="D225:G225"/>
    <mergeCell ref="D226:G226"/>
    <mergeCell ref="B228:G228"/>
    <mergeCell ref="E230:F230"/>
    <mergeCell ref="E231:F231"/>
    <mergeCell ref="E232:F232"/>
    <mergeCell ref="E233:F233"/>
    <mergeCell ref="A234:B234"/>
    <mergeCell ref="A235:B235"/>
    <mergeCell ref="A236:B236"/>
    <mergeCell ref="A237:B237"/>
    <mergeCell ref="A238:B238"/>
    <mergeCell ref="A239:B239"/>
    <mergeCell ref="A229:G229"/>
    <mergeCell ref="A230:B230"/>
    <mergeCell ref="A231:B231"/>
    <mergeCell ref="C237:D237"/>
    <mergeCell ref="C238:D238"/>
    <mergeCell ref="C239:D239"/>
    <mergeCell ref="E234:F234"/>
    <mergeCell ref="E235:F235"/>
    <mergeCell ref="E236:F236"/>
    <mergeCell ref="E237:F237"/>
    <mergeCell ref="E238:F238"/>
    <mergeCell ref="E239:F239"/>
    <mergeCell ref="A249:B249"/>
    <mergeCell ref="A250:B250"/>
    <mergeCell ref="A252:G252"/>
    <mergeCell ref="A240:B240"/>
    <mergeCell ref="A241:B247"/>
    <mergeCell ref="C241:G241"/>
    <mergeCell ref="D242:G242"/>
    <mergeCell ref="D243:G243"/>
    <mergeCell ref="H243:H244"/>
    <mergeCell ref="D244:G244"/>
    <mergeCell ref="D245:G245"/>
    <mergeCell ref="D246:G246"/>
    <mergeCell ref="D247:G247"/>
    <mergeCell ref="C240:D240"/>
    <mergeCell ref="E240:F240"/>
    <mergeCell ref="A270:B270"/>
    <mergeCell ref="A271:B271"/>
    <mergeCell ref="A272:B272"/>
    <mergeCell ref="A261:B261"/>
    <mergeCell ref="A262:B262"/>
    <mergeCell ref="A263:G263"/>
    <mergeCell ref="A264:B264"/>
    <mergeCell ref="A265:B265"/>
    <mergeCell ref="A266:B266"/>
    <mergeCell ref="C268:G268"/>
    <mergeCell ref="C269:G269"/>
    <mergeCell ref="C270:G270"/>
    <mergeCell ref="C271:G271"/>
    <mergeCell ref="C272:G272"/>
    <mergeCell ref="A349:B349"/>
    <mergeCell ref="A337:B337"/>
    <mergeCell ref="A338:B338"/>
    <mergeCell ref="A340:B340"/>
    <mergeCell ref="A341:B341"/>
    <mergeCell ref="A342:B342"/>
    <mergeCell ref="A344:B344"/>
    <mergeCell ref="A313:B322"/>
    <mergeCell ref="A324:B331"/>
    <mergeCell ref="A333:G333"/>
    <mergeCell ref="A334:B334"/>
    <mergeCell ref="A335:B335"/>
    <mergeCell ref="A336:B336"/>
    <mergeCell ref="C349:G349"/>
    <mergeCell ref="C342:G342"/>
    <mergeCell ref="C344:G344"/>
    <mergeCell ref="C345:G345"/>
    <mergeCell ref="C346:G346"/>
    <mergeCell ref="C347:G347"/>
    <mergeCell ref="C348:G348"/>
    <mergeCell ref="C335:G335"/>
    <mergeCell ref="C336:G336"/>
    <mergeCell ref="C337:G337"/>
    <mergeCell ref="C338:G338"/>
    <mergeCell ref="C62:D62"/>
    <mergeCell ref="C63:D63"/>
    <mergeCell ref="C64:D64"/>
    <mergeCell ref="C65:D65"/>
    <mergeCell ref="C66:D66"/>
    <mergeCell ref="A345:B345"/>
    <mergeCell ref="A346:B346"/>
    <mergeCell ref="A347:B347"/>
    <mergeCell ref="A348:B348"/>
    <mergeCell ref="A293:B295"/>
    <mergeCell ref="A297:B299"/>
    <mergeCell ref="A300:B302"/>
    <mergeCell ref="A303:B305"/>
    <mergeCell ref="A296:G296"/>
    <mergeCell ref="A307:G307"/>
    <mergeCell ref="A273:B273"/>
    <mergeCell ref="A274:B276"/>
    <mergeCell ref="A277:B279"/>
    <mergeCell ref="A280:B282"/>
    <mergeCell ref="A283:B283"/>
    <mergeCell ref="A284:B284"/>
    <mergeCell ref="A267:B267"/>
    <mergeCell ref="A268:B268"/>
    <mergeCell ref="A269:B269"/>
    <mergeCell ref="C86:D86"/>
    <mergeCell ref="C87:D87"/>
    <mergeCell ref="C88:D88"/>
    <mergeCell ref="C89:D89"/>
    <mergeCell ref="C90:D90"/>
    <mergeCell ref="C91:D91"/>
    <mergeCell ref="C69:D69"/>
    <mergeCell ref="C70:D70"/>
    <mergeCell ref="C71:D71"/>
    <mergeCell ref="C72:D72"/>
    <mergeCell ref="C83:D83"/>
    <mergeCell ref="C84:D84"/>
    <mergeCell ref="A108:B108"/>
    <mergeCell ref="A109:B109"/>
    <mergeCell ref="A110:B110"/>
    <mergeCell ref="A111:B111"/>
    <mergeCell ref="A112:B112"/>
    <mergeCell ref="A113:B113"/>
    <mergeCell ref="C150:D150"/>
    <mergeCell ref="C151:D151"/>
    <mergeCell ref="C152:D152"/>
    <mergeCell ref="C130:D130"/>
    <mergeCell ref="C131:D131"/>
    <mergeCell ref="C132:D132"/>
    <mergeCell ref="C133:D133"/>
    <mergeCell ref="C134:D134"/>
    <mergeCell ref="C135:D135"/>
    <mergeCell ref="C109:D109"/>
    <mergeCell ref="C110:D110"/>
    <mergeCell ref="C111:D111"/>
    <mergeCell ref="C112:D112"/>
    <mergeCell ref="C113:D113"/>
    <mergeCell ref="B123:G123"/>
    <mergeCell ref="A124:G124"/>
    <mergeCell ref="A125:B125"/>
    <mergeCell ref="A126:B126"/>
    <mergeCell ref="B207:G207"/>
    <mergeCell ref="A208:G208"/>
    <mergeCell ref="A209:B209"/>
    <mergeCell ref="A210:B210"/>
    <mergeCell ref="A211:B211"/>
    <mergeCell ref="A198:B198"/>
    <mergeCell ref="A199:B205"/>
    <mergeCell ref="C199:G199"/>
    <mergeCell ref="D200:G200"/>
    <mergeCell ref="D201:G201"/>
    <mergeCell ref="D202:G202"/>
    <mergeCell ref="D203:G203"/>
    <mergeCell ref="D204:G204"/>
    <mergeCell ref="D205:G205"/>
    <mergeCell ref="E198:F198"/>
    <mergeCell ref="E209:F209"/>
    <mergeCell ref="E210:F210"/>
    <mergeCell ref="E211:F211"/>
    <mergeCell ref="F29:G29"/>
    <mergeCell ref="F30:G30"/>
    <mergeCell ref="F31:G31"/>
    <mergeCell ref="F32:G32"/>
    <mergeCell ref="F33:G33"/>
    <mergeCell ref="F34:G34"/>
    <mergeCell ref="C234:D234"/>
    <mergeCell ref="C235:D235"/>
    <mergeCell ref="C236:D236"/>
    <mergeCell ref="C214:D214"/>
    <mergeCell ref="C215:D215"/>
    <mergeCell ref="C216:D216"/>
    <mergeCell ref="C217:D217"/>
    <mergeCell ref="C218:D218"/>
    <mergeCell ref="C219:D219"/>
    <mergeCell ref="C198:D198"/>
    <mergeCell ref="C209:D209"/>
    <mergeCell ref="C210:D210"/>
    <mergeCell ref="C211:D211"/>
    <mergeCell ref="C212:D212"/>
    <mergeCell ref="C213:D213"/>
    <mergeCell ref="C192:D192"/>
    <mergeCell ref="C193:D193"/>
    <mergeCell ref="C194:D194"/>
  </mergeCells>
  <conditionalFormatting sqref="A63:A72">
    <cfRule type="containsText" dxfId="44" priority="49" operator="containsText" text="Select">
      <formula>NOT(ISERROR(SEARCH("Select",A63)))</formula>
    </cfRule>
  </conditionalFormatting>
  <conditionalFormatting sqref="A84:A93">
    <cfRule type="containsText" dxfId="43" priority="46" operator="containsText" text="Select">
      <formula>NOT(ISERROR(SEARCH("Select",A84)))</formula>
    </cfRule>
  </conditionalFormatting>
  <conditionalFormatting sqref="A105:A114">
    <cfRule type="containsText" dxfId="42" priority="43" operator="containsText" text="Select">
      <formula>NOT(ISERROR(SEARCH("Select",A105)))</formula>
    </cfRule>
  </conditionalFormatting>
  <conditionalFormatting sqref="A126:A135">
    <cfRule type="containsText" dxfId="41" priority="40" operator="containsText" text="Select">
      <formula>NOT(ISERROR(SEARCH("Select",A126)))</formula>
    </cfRule>
  </conditionalFormatting>
  <conditionalFormatting sqref="A147:A156">
    <cfRule type="containsText" dxfId="40" priority="37" operator="containsText" text="Select">
      <formula>NOT(ISERROR(SEARCH("Select",A147)))</formula>
    </cfRule>
  </conditionalFormatting>
  <conditionalFormatting sqref="A168:A177">
    <cfRule type="containsText" dxfId="39" priority="34" operator="containsText" text="Select">
      <formula>NOT(ISERROR(SEARCH("Select",A168)))</formula>
    </cfRule>
  </conditionalFormatting>
  <conditionalFormatting sqref="A189:A198">
    <cfRule type="containsText" dxfId="38" priority="31" operator="containsText" text="Select">
      <formula>NOT(ISERROR(SEARCH("Select",A189)))</formula>
    </cfRule>
  </conditionalFormatting>
  <conditionalFormatting sqref="A210:A219">
    <cfRule type="containsText" dxfId="37" priority="28" operator="containsText" text="Select">
      <formula>NOT(ISERROR(SEARCH("Select",A210)))</formula>
    </cfRule>
  </conditionalFormatting>
  <conditionalFormatting sqref="A231:A240">
    <cfRule type="containsText" dxfId="36" priority="25" operator="containsText" text="Select">
      <formula>NOT(ISERROR(SEARCH("Select",A231)))</formula>
    </cfRule>
  </conditionalFormatting>
  <conditionalFormatting sqref="C14">
    <cfRule type="containsText" dxfId="35" priority="13" operator="containsText" text="Select">
      <formula>NOT(ISERROR(SEARCH("Select",C14)))</formula>
    </cfRule>
  </conditionalFormatting>
  <conditionalFormatting sqref="C16 A42:A51">
    <cfRule type="containsText" dxfId="34" priority="54" operator="containsText" text="Select">
      <formula>NOT(ISERROR(SEARCH("Select",A16)))</formula>
    </cfRule>
  </conditionalFormatting>
  <conditionalFormatting sqref="C18:C23 C25:C35">
    <cfRule type="containsText" dxfId="33" priority="53" operator="containsText" text="Select">
      <formula>NOT(ISERROR(SEARCH("Select",C18)))</formula>
    </cfRule>
  </conditionalFormatting>
  <conditionalFormatting sqref="C249:C250">
    <cfRule type="containsText" dxfId="32" priority="12" operator="containsText" text="Select">
      <formula>NOT(ISERROR(SEARCH("Select",C249)))</formula>
    </cfRule>
  </conditionalFormatting>
  <conditionalFormatting sqref="C253">
    <cfRule type="containsText" dxfId="31" priority="11" operator="containsText" text="Select">
      <formula>NOT(ISERROR(SEARCH("Select",C253)))</formula>
    </cfRule>
  </conditionalFormatting>
  <conditionalFormatting sqref="E26:E35">
    <cfRule type="containsText" dxfId="30" priority="50" operator="containsText" text="Select">
      <formula>NOT(ISERROR(SEARCH("Select",E26)))</formula>
    </cfRule>
  </conditionalFormatting>
  <conditionalFormatting sqref="E42:E51">
    <cfRule type="containsText" dxfId="29" priority="10" operator="containsText" text="Select">
      <formula>NOT(ISERROR(SEARCH("Select",E42)))</formula>
    </cfRule>
  </conditionalFormatting>
  <conditionalFormatting sqref="E63:E72">
    <cfRule type="containsText" dxfId="28" priority="9" operator="containsText" text="Select">
      <formula>NOT(ISERROR(SEARCH("Select",E63)))</formula>
    </cfRule>
  </conditionalFormatting>
  <conditionalFormatting sqref="E84:E93">
    <cfRule type="containsText" dxfId="27" priority="8" operator="containsText" text="Select">
      <formula>NOT(ISERROR(SEARCH("Select",E84)))</formula>
    </cfRule>
  </conditionalFormatting>
  <conditionalFormatting sqref="E105:E114">
    <cfRule type="containsText" dxfId="26" priority="7" operator="containsText" text="Select">
      <formula>NOT(ISERROR(SEARCH("Select",E105)))</formula>
    </cfRule>
  </conditionalFormatting>
  <conditionalFormatting sqref="E126:E135">
    <cfRule type="containsText" dxfId="25" priority="6" operator="containsText" text="Select">
      <formula>NOT(ISERROR(SEARCH("Select",E126)))</formula>
    </cfRule>
  </conditionalFormatting>
  <conditionalFormatting sqref="E147:E156">
    <cfRule type="containsText" dxfId="24" priority="5" operator="containsText" text="Select">
      <formula>NOT(ISERROR(SEARCH("Select",E147)))</formula>
    </cfRule>
  </conditionalFormatting>
  <conditionalFormatting sqref="E168:E177">
    <cfRule type="containsText" dxfId="23" priority="4" operator="containsText" text="Select">
      <formula>NOT(ISERROR(SEARCH("Select",E168)))</formula>
    </cfRule>
  </conditionalFormatting>
  <conditionalFormatting sqref="E189:E198">
    <cfRule type="containsText" dxfId="22" priority="3" operator="containsText" text="Select">
      <formula>NOT(ISERROR(SEARCH("Select",E189)))</formula>
    </cfRule>
  </conditionalFormatting>
  <conditionalFormatting sqref="E210:E219">
    <cfRule type="containsText" dxfId="21" priority="2" operator="containsText" text="Select">
      <formula>NOT(ISERROR(SEARCH("Select",E210)))</formula>
    </cfRule>
  </conditionalFormatting>
  <conditionalFormatting sqref="E231:E240">
    <cfRule type="containsText" dxfId="20" priority="1" operator="containsText" text="Select">
      <formula>NOT(ISERROR(SEARCH("Select",E231)))</formula>
    </cfRule>
  </conditionalFormatting>
  <conditionalFormatting sqref="G42:G51">
    <cfRule type="containsText" dxfId="19" priority="51" operator="containsText" text="NOT">
      <formula>NOT(ISERROR(SEARCH("NOT",G42)))</formula>
    </cfRule>
    <cfRule type="containsText" dxfId="18" priority="52" operator="containsText" text="Select">
      <formula>NOT(ISERROR(SEARCH("Select",G42)))</formula>
    </cfRule>
  </conditionalFormatting>
  <conditionalFormatting sqref="G63:G72">
    <cfRule type="containsText" dxfId="17" priority="47" operator="containsText" text="NOT">
      <formula>NOT(ISERROR(SEARCH("NOT",G63)))</formula>
    </cfRule>
    <cfRule type="containsText" dxfId="16" priority="48" operator="containsText" text="Select">
      <formula>NOT(ISERROR(SEARCH("Select",G63)))</formula>
    </cfRule>
  </conditionalFormatting>
  <conditionalFormatting sqref="G84:G93">
    <cfRule type="containsText" dxfId="15" priority="45" operator="containsText" text="Select">
      <formula>NOT(ISERROR(SEARCH("Select",G84)))</formula>
    </cfRule>
    <cfRule type="containsText" dxfId="14" priority="44" operator="containsText" text="NOT">
      <formula>NOT(ISERROR(SEARCH("NOT",G84)))</formula>
    </cfRule>
  </conditionalFormatting>
  <conditionalFormatting sqref="G105:G114">
    <cfRule type="containsText" dxfId="13" priority="41" operator="containsText" text="NOT">
      <formula>NOT(ISERROR(SEARCH("NOT",G105)))</formula>
    </cfRule>
    <cfRule type="containsText" dxfId="12" priority="42" operator="containsText" text="Select">
      <formula>NOT(ISERROR(SEARCH("Select",G105)))</formula>
    </cfRule>
  </conditionalFormatting>
  <conditionalFormatting sqref="G126:G135">
    <cfRule type="containsText" dxfId="11" priority="38" operator="containsText" text="NOT">
      <formula>NOT(ISERROR(SEARCH("NOT",G126)))</formula>
    </cfRule>
    <cfRule type="containsText" dxfId="10" priority="39" operator="containsText" text="Select">
      <formula>NOT(ISERROR(SEARCH("Select",G126)))</formula>
    </cfRule>
  </conditionalFormatting>
  <conditionalFormatting sqref="G147:G156">
    <cfRule type="containsText" dxfId="9" priority="35" operator="containsText" text="NOT">
      <formula>NOT(ISERROR(SEARCH("NOT",G147)))</formula>
    </cfRule>
    <cfRule type="containsText" dxfId="8" priority="36" operator="containsText" text="Select">
      <formula>NOT(ISERROR(SEARCH("Select",G147)))</formula>
    </cfRule>
  </conditionalFormatting>
  <conditionalFormatting sqref="G168:G177">
    <cfRule type="containsText" dxfId="7" priority="33" operator="containsText" text="Select">
      <formula>NOT(ISERROR(SEARCH("Select",G168)))</formula>
    </cfRule>
    <cfRule type="containsText" dxfId="6" priority="32" operator="containsText" text="NOT">
      <formula>NOT(ISERROR(SEARCH("NOT",G168)))</formula>
    </cfRule>
  </conditionalFormatting>
  <conditionalFormatting sqref="G189:G198">
    <cfRule type="containsText" dxfId="5" priority="30" operator="containsText" text="Select">
      <formula>NOT(ISERROR(SEARCH("Select",G189)))</formula>
    </cfRule>
    <cfRule type="containsText" dxfId="4" priority="29" operator="containsText" text="NOT">
      <formula>NOT(ISERROR(SEARCH("NOT",G189)))</formula>
    </cfRule>
  </conditionalFormatting>
  <conditionalFormatting sqref="G210:G219">
    <cfRule type="containsText" dxfId="3" priority="27" operator="containsText" text="Select">
      <formula>NOT(ISERROR(SEARCH("Select",G210)))</formula>
    </cfRule>
    <cfRule type="containsText" dxfId="2" priority="26" operator="containsText" text="NOT">
      <formula>NOT(ISERROR(SEARCH("NOT",G210)))</formula>
    </cfRule>
  </conditionalFormatting>
  <conditionalFormatting sqref="G231:G240">
    <cfRule type="containsText" dxfId="1" priority="24" operator="containsText" text="Select">
      <formula>NOT(ISERROR(SEARCH("Select",G231)))</formula>
    </cfRule>
    <cfRule type="containsText" dxfId="0" priority="23" operator="containsText" text="NOT">
      <formula>NOT(ISERROR(SEARCH("NOT",G231)))</formula>
    </cfRule>
  </conditionalFormatting>
  <dataValidations count="14">
    <dataValidation type="list" allowBlank="1" showInputMessage="1" showErrorMessage="1" sqref="C347:G347" xr:uid="{D95D602A-7BD7-41FB-A7AF-5AE5A4E41C6A}">
      <formula1>accreditedcertified</formula1>
    </dataValidation>
    <dataValidation type="list" allowBlank="1" showInputMessage="1" showErrorMessage="1" sqref="G231:G240 G63:G72 G84:G93 G105:G114 G126:G135 G147:G156 G168:G177 G189:G198 G210:G219 G42:G51" xr:uid="{686E700D-E659-49BC-88A7-182EC764E2F2}">
      <formula1>Target_Achieved</formula1>
    </dataValidation>
    <dataValidation type="list" allowBlank="1" showInputMessage="1" showErrorMessage="1" sqref="E210:E219 E42:E51 E63:E72 E84:E93 E105:E114 E126:E135 E147:E156 E168:E177 E189:E198 E231:E240" xr:uid="{9CC59A04-F9CD-4572-A856-6D0BD246FADC}">
      <formula1>Target_Type</formula1>
    </dataValidation>
    <dataValidation allowBlank="1" showErrorMessage="1" sqref="C22:G23 C52:C58 C73:C80 G62 C94:C101 G83 C115:C122 G104 C136:C143 G125 C157:C164 G146 C178:C185 G167 C199:C206 G188 C220:C227 G209 C241:C248 G230 G41 E62 C83 E104 C125 E146 C167 E188 C209 C41 E41 C62 E83 C104 E125 C146 E167 C188 E209 C230 E230" xr:uid="{D3DD8A63-3057-411A-B2B2-A653A4CF8AFC}"/>
    <dataValidation type="list" allowBlank="1" showInputMessage="1" showErrorMessage="1" sqref="C19" xr:uid="{22C6534B-2B09-45B6-87F6-534F907B6797}">
      <formula1>ReportingYear</formula1>
    </dataValidation>
    <dataValidation type="list" allowBlank="1" showInputMessage="1" showErrorMessage="1" sqref="E26:E35" xr:uid="{7B20F781-203E-4EC7-A869-C5FDE8D22A8D}">
      <formula1>Annex_I_Activity</formula1>
    </dataValidation>
    <dataValidation type="list" allowBlank="1" showErrorMessage="1" prompt="Please select" sqref="C262:G262" xr:uid="{69D09BD6-7ADA-49C1-8B86-B214967CDC5D}">
      <formula1>rulescompliance4</formula1>
    </dataValidation>
    <dataValidation type="list" allowBlank="1" showErrorMessage="1" prompt="Please select" sqref="C288:G288 D284:G284 C277:G277 D264:G272 C261:G261 C283:C284 C274:G274 C264:C273 C293 C280:G280" xr:uid="{9E9CEA71-BAA2-41CE-9812-840BE1979C0B}">
      <formula1>rulescompliance3</formula1>
    </dataValidation>
    <dataValidation type="list" allowBlank="1" showErrorMessage="1" prompt="Please select" sqref="C276:G276 C279:G279" xr:uid="{233B3A83-D2E1-4D07-B5B1-2764BB6EE67B}">
      <formula1>RulesCompliance</formula1>
    </dataValidation>
    <dataValidation type="list" allowBlank="1" showInputMessage="1" showErrorMessage="1" sqref="A42:A51 A63:A72 A84:A93 A105:A114 A126:A135 A147:A156 A168:A177 A189:A198 A210:A219 A231:A240" xr:uid="{DD35CD68-1608-4F0B-857E-1F3514BF31A2}">
      <formula1>Sub_Installations</formula1>
    </dataValidation>
    <dataValidation type="list" allowBlank="1" showInputMessage="1" showErrorMessage="1" sqref="C14" xr:uid="{D58FA3FB-B7EF-4F4A-8A28-AA6825A3102A}">
      <formula1>SelectYesNo</formula1>
    </dataValidation>
    <dataValidation type="list" allowBlank="1" showInputMessage="1" showErrorMessage="1" promptTitle="xxx" sqref="C249:C250 C253" xr:uid="{2E0D260E-E38B-4BDA-9A71-17F2B8D0A226}">
      <formula1>SelectYesNo</formula1>
    </dataValidation>
    <dataValidation type="list" allowBlank="1" showInputMessage="1" showErrorMessage="1" sqref="C290 C285:G285" xr:uid="{0676F980-5B2D-4AFA-BFF5-0ECC66190382}">
      <formula1>rulescompliance3</formula1>
    </dataValidation>
    <dataValidation type="list" allowBlank="1" showErrorMessage="1" prompt="Please select" sqref="C297 C300 C303" xr:uid="{B738EE5D-D558-4025-AF85-CC08700AF114}">
      <formula1>yesno</formula1>
    </dataValidation>
  </dataValidations>
  <pageMargins left="0.43307086614173229" right="0.31496062992125984" top="0.35433070866141736" bottom="0.51181102362204722" header="0.23622047244094491" footer="0.19685039370078741"/>
  <pageSetup paperSize="9" scale="88" fitToHeight="9" orientation="portrait" cellComments="asDisplayed" r:id="rId1"/>
  <headerFooter alignWithMargins="0">
    <oddFooter>&amp;L&amp;F/
&amp;A&amp;C&amp;P/&amp;N&amp;RPrinted : &amp;D/&amp;T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83"/>
  <sheetViews>
    <sheetView workbookViewId="0">
      <selection activeCell="F2" sqref="F2"/>
    </sheetView>
  </sheetViews>
  <sheetFormatPr defaultColWidth="9.21875" defaultRowHeight="13.2" x14ac:dyDescent="0.25"/>
  <cols>
    <col min="1" max="1" width="4.77734375" style="55" customWidth="1"/>
    <col min="2" max="2" width="25.6640625" style="64" customWidth="1"/>
    <col min="3" max="3" width="10.6640625" style="64" customWidth="1"/>
    <col min="4" max="4" width="40.6640625" style="64" customWidth="1"/>
    <col min="5" max="6" width="9.6640625" style="46" customWidth="1"/>
    <col min="7" max="7" width="75.6640625" style="44" customWidth="1"/>
    <col min="8" max="8" width="54.6640625" style="138" customWidth="1"/>
    <col min="9" max="16384" width="9.21875" style="44"/>
  </cols>
  <sheetData>
    <row r="1" spans="1:8" x14ac:dyDescent="0.25">
      <c r="A1" s="532" t="str">
        <f>Translations!$B$9</f>
        <v>Zpráva o ověření – systém obchodování s emisemi</v>
      </c>
      <c r="B1" s="532"/>
      <c r="C1" s="532"/>
      <c r="D1" s="532"/>
      <c r="E1" s="532"/>
      <c r="F1" s="216"/>
      <c r="G1" s="318" t="str">
        <f>Translations!$B$6</f>
        <v>POKYNY PRO OVĚŘOVATELE</v>
      </c>
    </row>
    <row r="2" spans="1:8" x14ac:dyDescent="0.25">
      <c r="A2" s="532" t="str">
        <f>Translations!$B$8</f>
        <v>Zpráva o klimatické neutralitě v rámci systému EU ETS</v>
      </c>
      <c r="B2" s="532"/>
      <c r="C2" s="532"/>
      <c r="D2" s="532"/>
      <c r="E2" s="532"/>
      <c r="F2" s="216"/>
      <c r="G2" s="66"/>
    </row>
    <row r="3" spans="1:8" x14ac:dyDescent="0.25">
      <c r="A3" s="50"/>
      <c r="B3" s="724" t="str">
        <f>CONCATENATE(IF('Opinion Statement (Inst)'!B11="",OperatorName,'Opinion Statement (Inst)'!B11)," - ",IF('Opinion Statement (Inst)'!B12="",InstallationName,'Opinion Statement (Inst)'!B12))</f>
        <v>Jméno provozovatele - Název zařízení</v>
      </c>
      <c r="C3" s="725"/>
      <c r="D3" s="726"/>
      <c r="E3" s="55"/>
      <c r="F3" s="216"/>
      <c r="G3" s="722" t="str">
        <f>Translations!$B$11</f>
        <v>Poznámka – název zařízení bude automaticky stažen, jakmile bude uveden v posudku</v>
      </c>
    </row>
    <row r="4" spans="1:8" x14ac:dyDescent="0.25">
      <c r="A4" s="727" t="str">
        <f>Translations!$B$258</f>
        <v xml:space="preserve">Příloha 1A – Nesprávnosti, neshody, nesoulady a doporučená zlepšení </v>
      </c>
      <c r="B4" s="727"/>
      <c r="C4" s="727"/>
      <c r="D4" s="727"/>
      <c r="E4" s="727"/>
      <c r="F4" s="216"/>
      <c r="G4" s="722"/>
    </row>
    <row r="5" spans="1:8" ht="13.5" customHeight="1" x14ac:dyDescent="0.25">
      <c r="B5" s="47"/>
      <c r="C5" s="47"/>
      <c r="D5" s="47"/>
      <c r="E5" s="55"/>
      <c r="F5" s="216"/>
      <c r="G5" s="66"/>
    </row>
    <row r="6" spans="1:8" ht="28.05" customHeight="1" thickBot="1" x14ac:dyDescent="0.3">
      <c r="A6" s="67" t="s">
        <v>14</v>
      </c>
      <c r="B6" s="458" t="str">
        <f>Translations!$B$259</f>
        <v>Neopravené nepřesnosti, které nebyly opraveny před vydáním opravené zprávy o ověření</v>
      </c>
      <c r="C6" s="458"/>
      <c r="D6" s="458"/>
      <c r="E6" s="55" t="str">
        <f>Translations!$B$260</f>
        <v>Závažné?</v>
      </c>
      <c r="F6" s="216"/>
      <c r="G6" s="68" t="str">
        <f>Translations!$B$261</f>
        <v>Ve sloupci „Závažné?“ vyberte „Ano“ nebo „Ne“.</v>
      </c>
      <c r="H6" s="75"/>
    </row>
    <row r="7" spans="1:8" ht="12.75" customHeight="1" x14ac:dyDescent="0.25">
      <c r="A7" s="69" t="s">
        <v>15</v>
      </c>
      <c r="B7" s="723"/>
      <c r="C7" s="723"/>
      <c r="D7" s="723"/>
      <c r="E7" s="134" t="s">
        <v>658</v>
      </c>
      <c r="F7" s="216"/>
      <c r="G7" s="620" t="str">
        <f>Translations!$B$262</f>
        <v>Vložte příslušný popis, jeden řádek za každý bod neopravené nesprávnosti.  Pokud je zapotřebí více místa, přidejte řádky a jednotlivé body číslujte.  Pokud neexistují ŽÁDNÉ neopravené nesprávnosti, uveďte v prvním řádku NEVZTAHUJE SE.</v>
      </c>
    </row>
    <row r="8" spans="1:8" ht="26.4" x14ac:dyDescent="0.25">
      <c r="A8" s="48" t="s">
        <v>16</v>
      </c>
      <c r="B8" s="544"/>
      <c r="C8" s="544"/>
      <c r="D8" s="544"/>
      <c r="E8" s="125" t="s">
        <v>658</v>
      </c>
      <c r="F8" s="216"/>
      <c r="G8" s="620"/>
    </row>
    <row r="9" spans="1:8" ht="12.75" customHeight="1" x14ac:dyDescent="0.25">
      <c r="A9" s="48" t="s">
        <v>17</v>
      </c>
      <c r="B9" s="544"/>
      <c r="C9" s="544"/>
      <c r="D9" s="544"/>
      <c r="E9" s="125" t="s">
        <v>658</v>
      </c>
      <c r="F9" s="216"/>
      <c r="G9" s="620"/>
    </row>
    <row r="10" spans="1:8" ht="12.75" customHeight="1" x14ac:dyDescent="0.25">
      <c r="A10" s="48" t="s">
        <v>18</v>
      </c>
      <c r="B10" s="544"/>
      <c r="C10" s="544"/>
      <c r="D10" s="544"/>
      <c r="E10" s="125" t="s">
        <v>658</v>
      </c>
      <c r="F10" s="216"/>
      <c r="G10" s="620"/>
    </row>
    <row r="11" spans="1:8" ht="12.75" customHeight="1" x14ac:dyDescent="0.25">
      <c r="A11" s="48" t="s">
        <v>19</v>
      </c>
      <c r="B11" s="544"/>
      <c r="C11" s="544"/>
      <c r="D11" s="544"/>
      <c r="E11" s="125" t="s">
        <v>658</v>
      </c>
      <c r="F11" s="216"/>
      <c r="G11" s="620"/>
    </row>
    <row r="12" spans="1:8" ht="12.75" customHeight="1" x14ac:dyDescent="0.25">
      <c r="A12" s="48" t="s">
        <v>20</v>
      </c>
      <c r="B12" s="544"/>
      <c r="C12" s="544"/>
      <c r="D12" s="544"/>
      <c r="E12" s="125" t="s">
        <v>658</v>
      </c>
      <c r="F12" s="216"/>
      <c r="G12" s="620" t="str">
        <f>Translations!$B$263</f>
        <v>&lt;Uveďte podrobnosti nesprávnosti, včetně povahy, velikosti a prvku zprávy, kterého se týká; a případně proč to má podstatný účinek. Je třeba jasně uvést, zda je nesprávnost nadhodnocena (např. vyšší, než by měla být) nebo podhodnocena (nižší, než by měla být). Další informace o tom, jak klasifikovat a hlásit nepřesnosti, naleznete v pokynech útvarů Evropské komise.&gt;</v>
      </c>
    </row>
    <row r="13" spans="1:8" ht="12.75" customHeight="1" x14ac:dyDescent="0.25">
      <c r="A13" s="48" t="s">
        <v>21</v>
      </c>
      <c r="B13" s="544"/>
      <c r="C13" s="544"/>
      <c r="D13" s="544"/>
      <c r="E13" s="125" t="s">
        <v>658</v>
      </c>
      <c r="F13" s="216"/>
      <c r="G13" s="620"/>
    </row>
    <row r="14" spans="1:8" ht="15" customHeight="1" x14ac:dyDescent="0.25">
      <c r="A14" s="48" t="s">
        <v>22</v>
      </c>
      <c r="B14" s="544"/>
      <c r="C14" s="544"/>
      <c r="D14" s="544"/>
      <c r="E14" s="125" t="s">
        <v>658</v>
      </c>
      <c r="F14" s="216"/>
      <c r="G14" s="620"/>
    </row>
    <row r="15" spans="1:8" ht="12.75" customHeight="1" x14ac:dyDescent="0.25">
      <c r="A15" s="48" t="s">
        <v>23</v>
      </c>
      <c r="B15" s="544"/>
      <c r="C15" s="544"/>
      <c r="D15" s="544"/>
      <c r="E15" s="125" t="s">
        <v>658</v>
      </c>
      <c r="F15" s="216"/>
      <c r="G15" s="620"/>
    </row>
    <row r="16" spans="1:8" ht="27" thickBot="1" x14ac:dyDescent="0.3">
      <c r="A16" s="49" t="s">
        <v>24</v>
      </c>
      <c r="B16" s="546"/>
      <c r="C16" s="546"/>
      <c r="D16" s="546"/>
      <c r="E16" s="135" t="s">
        <v>658</v>
      </c>
      <c r="F16" s="216"/>
      <c r="G16" s="620"/>
    </row>
    <row r="17" spans="1:8" x14ac:dyDescent="0.25">
      <c r="B17" s="47"/>
      <c r="C17" s="47"/>
      <c r="D17" s="47"/>
      <c r="E17" s="55"/>
      <c r="F17" s="216"/>
      <c r="G17" s="66"/>
    </row>
    <row r="18" spans="1:8" s="52" customFormat="1" ht="28.2" customHeight="1" thickBot="1" x14ac:dyDescent="0.3">
      <c r="A18" s="67" t="s">
        <v>25</v>
      </c>
      <c r="B18" s="458" t="str">
        <f>Translations!$B$264</f>
        <v>Neopravené případy nesouladu s pravidly nařízení ALC, providly FAR nebo nařízením 2023/2441, které byly zjištěny během ověřování</v>
      </c>
      <c r="C18" s="458"/>
      <c r="D18" s="458"/>
      <c r="E18" s="55" t="str">
        <f>Translations!$B$260</f>
        <v>Závažné?</v>
      </c>
      <c r="F18" s="216"/>
      <c r="G18" s="68"/>
      <c r="H18" s="138"/>
    </row>
    <row r="19" spans="1:8" s="52" customFormat="1" ht="12.75" customHeight="1" x14ac:dyDescent="0.25">
      <c r="A19" s="69" t="s">
        <v>26</v>
      </c>
      <c r="B19" s="723"/>
      <c r="C19" s="723"/>
      <c r="D19" s="723"/>
      <c r="E19" s="134" t="s">
        <v>658</v>
      </c>
      <c r="F19" s="216"/>
      <c r="G19" s="563" t="str">
        <f>Translations!$B$265</f>
        <v>&lt;Vyplňte všechny příslušné údaje. Jeden řádek za každý bod nesouladu.  Pokud je zapotřebí více místa, přidejte řádky a jednotlivé body číslujte. Pokud neexistují ŽÁDNÉ nesoulady, uveďte v prvním řádku NEVZTAHUJE SE.&gt;</v>
      </c>
      <c r="H19" s="138"/>
    </row>
    <row r="20" spans="1:8" s="52" customFormat="1" ht="26.4" x14ac:dyDescent="0.25">
      <c r="A20" s="48" t="s">
        <v>27</v>
      </c>
      <c r="B20" s="544"/>
      <c r="C20" s="544"/>
      <c r="D20" s="544"/>
      <c r="E20" s="125" t="s">
        <v>658</v>
      </c>
      <c r="F20" s="216"/>
      <c r="G20" s="563"/>
      <c r="H20" s="138"/>
    </row>
    <row r="21" spans="1:8" s="52" customFormat="1" ht="12.75" customHeight="1" x14ac:dyDescent="0.25">
      <c r="A21" s="48" t="s">
        <v>28</v>
      </c>
      <c r="B21" s="544"/>
      <c r="C21" s="544"/>
      <c r="D21" s="544"/>
      <c r="E21" s="125" t="s">
        <v>658</v>
      </c>
      <c r="F21" s="216"/>
      <c r="G21" s="563"/>
      <c r="H21" s="138"/>
    </row>
    <row r="22" spans="1:8" s="52" customFormat="1" ht="12.75" customHeight="1" x14ac:dyDescent="0.25">
      <c r="A22" s="48" t="s">
        <v>29</v>
      </c>
      <c r="B22" s="544"/>
      <c r="C22" s="544"/>
      <c r="D22" s="544"/>
      <c r="E22" s="125" t="s">
        <v>658</v>
      </c>
      <c r="F22" s="216"/>
      <c r="G22" s="563"/>
      <c r="H22" s="138"/>
    </row>
    <row r="23" spans="1:8" s="52" customFormat="1" ht="12.75" customHeight="1" x14ac:dyDescent="0.25">
      <c r="A23" s="48" t="s">
        <v>30</v>
      </c>
      <c r="B23" s="544"/>
      <c r="C23" s="544"/>
      <c r="D23" s="544"/>
      <c r="E23" s="125" t="s">
        <v>658</v>
      </c>
      <c r="F23" s="216"/>
      <c r="G23" s="563"/>
      <c r="H23" s="138"/>
    </row>
    <row r="24" spans="1:8" s="52" customFormat="1" ht="12.75" customHeight="1" x14ac:dyDescent="0.25">
      <c r="A24" s="48" t="s">
        <v>31</v>
      </c>
      <c r="B24" s="544"/>
      <c r="C24" s="544"/>
      <c r="D24" s="544"/>
      <c r="E24" s="125" t="s">
        <v>658</v>
      </c>
      <c r="F24" s="216"/>
      <c r="G24" s="563" t="str">
        <f>Translations!$B$266</f>
        <v>&lt;Uveďte podrobnosti o nesouladu, včetně povahy a rozsahu nesouladu, a ke kterému článku nařízení ALCR, pravidel FAR nebo nařízení 2023/2441se vztahuje. Další informace o tom, jak klasifikovat a hlásit nesoulad, naleznete v pokynech útvarů Evropské komise.&gt;</v>
      </c>
      <c r="H24" s="138"/>
    </row>
    <row r="25" spans="1:8" s="52" customFormat="1" ht="13.5" customHeight="1" x14ac:dyDescent="0.25">
      <c r="A25" s="48" t="s">
        <v>32</v>
      </c>
      <c r="B25" s="544"/>
      <c r="C25" s="544"/>
      <c r="D25" s="544"/>
      <c r="E25" s="125" t="s">
        <v>658</v>
      </c>
      <c r="F25" s="216"/>
      <c r="G25" s="563"/>
      <c r="H25" s="138"/>
    </row>
    <row r="26" spans="1:8" s="52" customFormat="1" ht="13.5" customHeight="1" x14ac:dyDescent="0.25">
      <c r="A26" s="48" t="s">
        <v>33</v>
      </c>
      <c r="B26" s="544"/>
      <c r="C26" s="544"/>
      <c r="D26" s="544"/>
      <c r="E26" s="125" t="s">
        <v>658</v>
      </c>
      <c r="F26" s="216"/>
      <c r="G26" s="563"/>
      <c r="H26" s="138"/>
    </row>
    <row r="27" spans="1:8" s="52" customFormat="1" ht="13.5" customHeight="1" x14ac:dyDescent="0.25">
      <c r="A27" s="48" t="s">
        <v>34</v>
      </c>
      <c r="B27" s="544"/>
      <c r="C27" s="544"/>
      <c r="D27" s="544"/>
      <c r="E27" s="125" t="s">
        <v>658</v>
      </c>
      <c r="F27" s="216"/>
      <c r="G27" s="563"/>
      <c r="H27" s="138"/>
    </row>
    <row r="28" spans="1:8" s="52" customFormat="1" ht="27" thickBot="1" x14ac:dyDescent="0.3">
      <c r="A28" s="49" t="s">
        <v>35</v>
      </c>
      <c r="B28" s="546"/>
      <c r="C28" s="546"/>
      <c r="D28" s="546"/>
      <c r="E28" s="135" t="s">
        <v>658</v>
      </c>
      <c r="F28" s="216"/>
      <c r="G28" s="563"/>
      <c r="H28" s="138"/>
    </row>
    <row r="29" spans="1:8" x14ac:dyDescent="0.25">
      <c r="B29" s="47"/>
      <c r="C29" s="47"/>
      <c r="D29" s="47"/>
      <c r="E29" s="55"/>
      <c r="F29" s="216"/>
      <c r="G29" s="66"/>
    </row>
    <row r="30" spans="1:8" ht="13.5" customHeight="1" x14ac:dyDescent="0.25">
      <c r="A30" s="67" t="s">
        <v>36</v>
      </c>
      <c r="B30" s="458" t="str">
        <f>Translations!$B$267</f>
        <v>Neopravené neshody s plánem klimatické neutrality</v>
      </c>
      <c r="C30" s="458"/>
      <c r="D30" s="458"/>
      <c r="E30" s="55"/>
      <c r="F30" s="216"/>
      <c r="G30" s="68"/>
      <c r="H30" s="75"/>
    </row>
    <row r="31" spans="1:8" ht="28.2" customHeight="1" thickBot="1" x14ac:dyDescent="0.3">
      <c r="A31" s="67"/>
      <c r="B31" s="728" t="str">
        <f>Translations!$B$268</f>
        <v xml:space="preserve">vč. nesrovnalostí mezi plánem a skutečnými zdroji, zdrojovými toky a hranicemi atd. zjištěných při ověřování </v>
      </c>
      <c r="C31" s="728"/>
      <c r="D31" s="728"/>
      <c r="E31" s="55" t="str">
        <f>Translations!$B$260</f>
        <v>Závažné?</v>
      </c>
      <c r="F31" s="216"/>
      <c r="G31" s="68"/>
      <c r="H31" s="75"/>
    </row>
    <row r="32" spans="1:8" ht="12.75" customHeight="1" x14ac:dyDescent="0.25">
      <c r="A32" s="69" t="s">
        <v>37</v>
      </c>
      <c r="B32" s="723"/>
      <c r="C32" s="723"/>
      <c r="D32" s="723"/>
      <c r="E32" s="134" t="s">
        <v>658</v>
      </c>
      <c r="F32" s="216"/>
      <c r="G32" s="563" t="str">
        <f>Translations!$B$269</f>
        <v>&lt;Vyplňte všechny příslušné údaje. Jeden řádek za každý bod nesouladu.  Pokud je zapotřebí více místa, přidejte řádky a jednotlivé body číslujte. Pokud neexistují ŽÁDNÉ neshody, uveďte v prvním řádku NEVZTAHUJE SE.&gt;</v>
      </c>
    </row>
    <row r="33" spans="1:7" ht="26.4" x14ac:dyDescent="0.25">
      <c r="A33" s="48" t="s">
        <v>38</v>
      </c>
      <c r="B33" s="544"/>
      <c r="C33" s="544"/>
      <c r="D33" s="544"/>
      <c r="E33" s="125" t="s">
        <v>658</v>
      </c>
      <c r="F33" s="216"/>
      <c r="G33" s="563"/>
    </row>
    <row r="34" spans="1:7" ht="12.75" customHeight="1" x14ac:dyDescent="0.25">
      <c r="A34" s="48" t="s">
        <v>39</v>
      </c>
      <c r="B34" s="544"/>
      <c r="C34" s="544"/>
      <c r="D34" s="544"/>
      <c r="E34" s="125" t="s">
        <v>658</v>
      </c>
      <c r="F34" s="216"/>
      <c r="G34" s="563"/>
    </row>
    <row r="35" spans="1:7" ht="12.75" customHeight="1" x14ac:dyDescent="0.25">
      <c r="A35" s="48" t="s">
        <v>40</v>
      </c>
      <c r="B35" s="544"/>
      <c r="C35" s="544"/>
      <c r="D35" s="544"/>
      <c r="E35" s="125" t="s">
        <v>658</v>
      </c>
      <c r="F35" s="216"/>
      <c r="G35" s="563"/>
    </row>
    <row r="36" spans="1:7" ht="12.75" customHeight="1" x14ac:dyDescent="0.25">
      <c r="A36" s="48" t="s">
        <v>41</v>
      </c>
      <c r="B36" s="544"/>
      <c r="C36" s="544"/>
      <c r="D36" s="544"/>
      <c r="E36" s="125" t="s">
        <v>658</v>
      </c>
      <c r="F36" s="216"/>
      <c r="G36" s="563"/>
    </row>
    <row r="37" spans="1:7" ht="12.75" customHeight="1" x14ac:dyDescent="0.25">
      <c r="A37" s="48" t="s">
        <v>42</v>
      </c>
      <c r="B37" s="544"/>
      <c r="C37" s="544"/>
      <c r="D37" s="544"/>
      <c r="E37" s="125" t="s">
        <v>658</v>
      </c>
      <c r="F37" s="216"/>
      <c r="G37" s="563" t="str">
        <f>Translations!$B$270</f>
        <v>&lt;Uveďte podrobnosti o nesouladu, včetně povahy a rozsahu nesouladu a toho, kterého prvku plánu klimatické neutrality se týká. Další informace o tom, jak klasifikovat a oznamovat případy nesouladu, naleznete v pokynech útvarů Evropské komise.&gt;</v>
      </c>
    </row>
    <row r="38" spans="1:7" ht="13.5" customHeight="1" x14ac:dyDescent="0.25">
      <c r="A38" s="48" t="s">
        <v>43</v>
      </c>
      <c r="B38" s="544"/>
      <c r="C38" s="544"/>
      <c r="D38" s="544"/>
      <c r="E38" s="125" t="s">
        <v>658</v>
      </c>
      <c r="F38" s="216"/>
      <c r="G38" s="563"/>
    </row>
    <row r="39" spans="1:7" ht="13.5" customHeight="1" x14ac:dyDescent="0.25">
      <c r="A39" s="48" t="s">
        <v>44</v>
      </c>
      <c r="B39" s="544"/>
      <c r="C39" s="544"/>
      <c r="D39" s="544"/>
      <c r="E39" s="125" t="s">
        <v>658</v>
      </c>
      <c r="F39" s="216"/>
      <c r="G39" s="563"/>
    </row>
    <row r="40" spans="1:7" ht="13.5" customHeight="1" x14ac:dyDescent="0.25">
      <c r="A40" s="48" t="s">
        <v>45</v>
      </c>
      <c r="B40" s="544"/>
      <c r="C40" s="544"/>
      <c r="D40" s="544"/>
      <c r="E40" s="125" t="s">
        <v>658</v>
      </c>
      <c r="F40" s="216"/>
      <c r="G40" s="563"/>
    </row>
    <row r="41" spans="1:7" ht="27" thickBot="1" x14ac:dyDescent="0.3">
      <c r="A41" s="49" t="s">
        <v>46</v>
      </c>
      <c r="B41" s="546"/>
      <c r="C41" s="546"/>
      <c r="D41" s="546"/>
      <c r="E41" s="135" t="s">
        <v>658</v>
      </c>
      <c r="F41" s="216"/>
      <c r="G41" s="563"/>
    </row>
    <row r="42" spans="1:7" x14ac:dyDescent="0.25">
      <c r="A42" s="67"/>
      <c r="B42" s="47"/>
      <c r="C42" s="47"/>
      <c r="D42" s="47"/>
      <c r="E42" s="55"/>
      <c r="F42" s="216"/>
      <c r="G42" s="95"/>
    </row>
    <row r="43" spans="1:7" ht="13.5" customHeight="1" thickBot="1" x14ac:dyDescent="0.3">
      <c r="A43" s="67" t="s">
        <v>661</v>
      </c>
      <c r="B43" s="458" t="str">
        <f>Translations!$B$271</f>
        <v xml:space="preserve">Doporučená zlepšení, pokud existují </v>
      </c>
      <c r="C43" s="458"/>
      <c r="D43" s="458"/>
      <c r="E43" s="55"/>
      <c r="F43" s="216"/>
      <c r="G43" s="66"/>
    </row>
    <row r="44" spans="1:7" ht="12.75" customHeight="1" x14ac:dyDescent="0.25">
      <c r="A44" s="69" t="s">
        <v>662</v>
      </c>
      <c r="B44" s="723"/>
      <c r="C44" s="723"/>
      <c r="D44" s="723"/>
      <c r="E44" s="729"/>
      <c r="F44" s="216"/>
      <c r="G44" s="563" t="str">
        <f>Translations!$B$272</f>
        <v>&lt;Vyplňte všechny příslušné údaje. Jedna buňka na bod zlepšení. Pokud je zapotřebí více místa, přidejte řádky a jednotlivé body číslujte. Pokud neexistují ŽÁDNÉ body vylepšení, uveďte v prvním řádku NEVZTAHUJE SE. Další informace o tom, jak klasifikovat a vykazovat doporučení ke zlepšení, najdete v pokynech útvarů Evropské komise.&gt;</v>
      </c>
    </row>
    <row r="45" spans="1:7" x14ac:dyDescent="0.25">
      <c r="A45" s="48" t="s">
        <v>663</v>
      </c>
      <c r="B45" s="544"/>
      <c r="C45" s="544"/>
      <c r="D45" s="544"/>
      <c r="E45" s="545"/>
      <c r="F45" s="216"/>
      <c r="G45" s="563"/>
    </row>
    <row r="46" spans="1:7" ht="12.75" customHeight="1" x14ac:dyDescent="0.25">
      <c r="A46" s="48" t="s">
        <v>664</v>
      </c>
      <c r="B46" s="544"/>
      <c r="C46" s="544"/>
      <c r="D46" s="544"/>
      <c r="E46" s="545"/>
      <c r="F46" s="216"/>
      <c r="G46" s="563"/>
    </row>
    <row r="47" spans="1:7" ht="12.75" customHeight="1" x14ac:dyDescent="0.25">
      <c r="A47" s="48" t="s">
        <v>665</v>
      </c>
      <c r="B47" s="544"/>
      <c r="C47" s="544"/>
      <c r="D47" s="544"/>
      <c r="E47" s="545"/>
      <c r="F47" s="216"/>
      <c r="G47" s="563"/>
    </row>
    <row r="48" spans="1:7" ht="12.75" customHeight="1" x14ac:dyDescent="0.25">
      <c r="A48" s="48" t="s">
        <v>666</v>
      </c>
      <c r="B48" s="544"/>
      <c r="C48" s="544"/>
      <c r="D48" s="544"/>
      <c r="E48" s="545"/>
      <c r="F48" s="216"/>
      <c r="G48" s="563"/>
    </row>
    <row r="49" spans="1:8" ht="12.75" customHeight="1" x14ac:dyDescent="0.25">
      <c r="A49" s="48" t="s">
        <v>667</v>
      </c>
      <c r="B49" s="544"/>
      <c r="C49" s="544"/>
      <c r="D49" s="544"/>
      <c r="E49" s="545"/>
      <c r="F49" s="216"/>
      <c r="G49" s="563"/>
    </row>
    <row r="50" spans="1:8" ht="12.75" customHeight="1" x14ac:dyDescent="0.25">
      <c r="A50" s="48" t="s">
        <v>668</v>
      </c>
      <c r="B50" s="544"/>
      <c r="C50" s="544"/>
      <c r="D50" s="544"/>
      <c r="E50" s="545"/>
      <c r="F50" s="216"/>
      <c r="G50" s="563"/>
    </row>
    <row r="51" spans="1:8" ht="12.75" customHeight="1" x14ac:dyDescent="0.25">
      <c r="A51" s="48" t="s">
        <v>669</v>
      </c>
      <c r="B51" s="544"/>
      <c r="C51" s="544"/>
      <c r="D51" s="544"/>
      <c r="E51" s="545"/>
      <c r="F51" s="216"/>
      <c r="G51" s="563"/>
    </row>
    <row r="52" spans="1:8" ht="12.75" customHeight="1" x14ac:dyDescent="0.25">
      <c r="A52" s="48" t="s">
        <v>670</v>
      </c>
      <c r="B52" s="544"/>
      <c r="C52" s="544"/>
      <c r="D52" s="544"/>
      <c r="E52" s="545"/>
      <c r="F52" s="216"/>
      <c r="G52" s="620"/>
    </row>
    <row r="53" spans="1:8" ht="13.8" thickBot="1" x14ac:dyDescent="0.3">
      <c r="A53" s="49" t="s">
        <v>671</v>
      </c>
      <c r="B53" s="546"/>
      <c r="C53" s="546"/>
      <c r="D53" s="546"/>
      <c r="E53" s="547"/>
      <c r="F53" s="216"/>
      <c r="G53" s="620"/>
    </row>
    <row r="54" spans="1:8" x14ac:dyDescent="0.25">
      <c r="B54" s="47"/>
      <c r="C54" s="47"/>
      <c r="D54" s="47"/>
      <c r="E54" s="55"/>
      <c r="F54" s="216"/>
      <c r="G54" s="66"/>
    </row>
    <row r="55" spans="1:8" s="53" customFormat="1" ht="43.8" customHeight="1" thickBot="1" x14ac:dyDescent="0.3">
      <c r="A55" s="67" t="s">
        <v>332</v>
      </c>
      <c r="B55" s="458" t="str">
        <f>Translations!$B$273</f>
        <v>Zjištění z předchozího období nebo vylepšení, která NEBYLA vyřešena.  
Jakákoli zjištění nebo vylepšení nahlášená ve zprávě o ověření pro výkaz údajů o předchozím období přidělování, která byla vyřešena, zde nemusí být uvedena.</v>
      </c>
      <c r="C55" s="458"/>
      <c r="D55" s="458"/>
      <c r="E55" s="55"/>
      <c r="F55" s="216"/>
      <c r="G55" s="66"/>
      <c r="H55" s="138"/>
    </row>
    <row r="56" spans="1:8" s="53" customFormat="1" ht="12.75" customHeight="1" x14ac:dyDescent="0.25">
      <c r="A56" s="69" t="s">
        <v>333</v>
      </c>
      <c r="B56" s="723"/>
      <c r="C56" s="723"/>
      <c r="D56" s="723"/>
      <c r="E56" s="729"/>
      <c r="F56" s="216"/>
      <c r="G56" s="563" t="str">
        <f>Translations!$B$274</f>
        <v>Vyplňte všechny příslušné údaje. Jedna buňka na nevyřešené zjištění předchozího období (zahrnuje jak předchozí BDR, tak předchozí ALCR).  Pokud je zapotřebí více místa, přidejte řádky a jednotlivé body číslujte.  Pokud neexistují ŽÁDNÁ nevyřešená zjištění, uveďte v prvním řádku NEVZTAHUJE SE.</v>
      </c>
      <c r="H56" s="138"/>
    </row>
    <row r="57" spans="1:8" s="53" customFormat="1" x14ac:dyDescent="0.25">
      <c r="A57" s="48" t="s">
        <v>334</v>
      </c>
      <c r="B57" s="544"/>
      <c r="C57" s="544"/>
      <c r="D57" s="544"/>
      <c r="E57" s="545"/>
      <c r="F57" s="216"/>
      <c r="G57" s="563"/>
      <c r="H57" s="138"/>
    </row>
    <row r="58" spans="1:8" s="53" customFormat="1" ht="12.75" customHeight="1" x14ac:dyDescent="0.25">
      <c r="A58" s="48" t="s">
        <v>335</v>
      </c>
      <c r="B58" s="544"/>
      <c r="C58" s="544"/>
      <c r="D58" s="544"/>
      <c r="E58" s="545"/>
      <c r="F58" s="216"/>
      <c r="G58" s="563"/>
      <c r="H58" s="138"/>
    </row>
    <row r="59" spans="1:8" s="53" customFormat="1" ht="12.75" customHeight="1" x14ac:dyDescent="0.25">
      <c r="A59" s="48" t="s">
        <v>336</v>
      </c>
      <c r="B59" s="544"/>
      <c r="C59" s="544"/>
      <c r="D59" s="544"/>
      <c r="E59" s="545"/>
      <c r="F59" s="216"/>
      <c r="G59" s="563"/>
      <c r="H59" s="138"/>
    </row>
    <row r="60" spans="1:8" s="53" customFormat="1" ht="12.75" customHeight="1" x14ac:dyDescent="0.25">
      <c r="A60" s="48" t="s">
        <v>337</v>
      </c>
      <c r="B60" s="544"/>
      <c r="C60" s="544"/>
      <c r="D60" s="544"/>
      <c r="E60" s="545"/>
      <c r="F60" s="216"/>
      <c r="G60" s="563"/>
      <c r="H60" s="138"/>
    </row>
    <row r="61" spans="1:8" s="53" customFormat="1" ht="12.75" customHeight="1" x14ac:dyDescent="0.25">
      <c r="A61" s="48" t="s">
        <v>338</v>
      </c>
      <c r="B61" s="544"/>
      <c r="C61" s="544"/>
      <c r="D61" s="544"/>
      <c r="E61" s="545"/>
      <c r="F61" s="216"/>
      <c r="G61" s="563"/>
      <c r="H61" s="138"/>
    </row>
    <row r="62" spans="1:8" s="53" customFormat="1" ht="12.75" customHeight="1" x14ac:dyDescent="0.25">
      <c r="A62" s="48" t="s">
        <v>339</v>
      </c>
      <c r="B62" s="544"/>
      <c r="C62" s="544"/>
      <c r="D62" s="544"/>
      <c r="E62" s="545"/>
      <c r="F62" s="216"/>
      <c r="G62" s="563"/>
      <c r="H62" s="138"/>
    </row>
    <row r="63" spans="1:8" s="53" customFormat="1" ht="12.75" customHeight="1" x14ac:dyDescent="0.25">
      <c r="A63" s="48" t="s">
        <v>340</v>
      </c>
      <c r="B63" s="544"/>
      <c r="C63" s="544"/>
      <c r="D63" s="544"/>
      <c r="E63" s="545"/>
      <c r="F63" s="216"/>
      <c r="G63" s="563"/>
      <c r="H63" s="138"/>
    </row>
    <row r="64" spans="1:8" s="53" customFormat="1" ht="12.75" customHeight="1" x14ac:dyDescent="0.25">
      <c r="A64" s="48" t="s">
        <v>341</v>
      </c>
      <c r="B64" s="544"/>
      <c r="C64" s="544"/>
      <c r="D64" s="544"/>
      <c r="E64" s="545"/>
      <c r="F64" s="216"/>
      <c r="G64" s="563"/>
      <c r="H64" s="138"/>
    </row>
    <row r="65" spans="1:8" s="53" customFormat="1" ht="13.8" thickBot="1" x14ac:dyDescent="0.3">
      <c r="A65" s="49" t="s">
        <v>342</v>
      </c>
      <c r="B65" s="546"/>
      <c r="C65" s="546"/>
      <c r="D65" s="546"/>
      <c r="E65" s="547"/>
      <c r="F65" s="216"/>
      <c r="G65" s="563"/>
      <c r="H65" s="138"/>
    </row>
    <row r="66" spans="1:8" s="53" customFormat="1" x14ac:dyDescent="0.25">
      <c r="A66" s="67"/>
      <c r="B66" s="217"/>
      <c r="C66" s="217"/>
      <c r="D66" s="217"/>
      <c r="E66" s="55"/>
      <c r="F66" s="216"/>
      <c r="G66" s="95"/>
      <c r="H66" s="138"/>
    </row>
    <row r="67" spans="1:8" s="52" customFormat="1" x14ac:dyDescent="0.25">
      <c r="A67" s="70"/>
      <c r="B67" s="70"/>
      <c r="C67" s="70"/>
      <c r="D67" s="70"/>
      <c r="E67" s="70"/>
      <c r="F67" s="70"/>
      <c r="G67" s="221"/>
      <c r="H67" s="138"/>
    </row>
    <row r="68" spans="1:8" s="52" customFormat="1" x14ac:dyDescent="0.25">
      <c r="A68" s="727" t="str">
        <f>Translations!$B$275</f>
        <v>Příloha 1B – Metodiky doplnění chybějících údajů</v>
      </c>
      <c r="B68" s="727"/>
      <c r="C68" s="727"/>
      <c r="D68" s="727"/>
      <c r="E68" s="727"/>
      <c r="F68" s="160"/>
      <c r="G68" s="221"/>
      <c r="H68" s="138"/>
    </row>
    <row r="69" spans="1:8" s="52" customFormat="1" ht="13.8" thickBot="1" x14ac:dyDescent="0.3">
      <c r="A69" s="160"/>
      <c r="B69" s="160"/>
      <c r="C69" s="160"/>
      <c r="D69" s="160"/>
      <c r="E69" s="160"/>
      <c r="F69" s="160"/>
      <c r="G69" s="221"/>
      <c r="H69" s="138"/>
    </row>
    <row r="70" spans="1:8" s="52" customFormat="1" ht="16.95" customHeight="1" thickBot="1" x14ac:dyDescent="0.3">
      <c r="A70" s="55"/>
      <c r="B70" s="733" t="str">
        <f>Translations!$B$276</f>
        <v>Vyskytly se chybějící údajepoužité k prokázání toho, že bylo dosaženo milníků a cílů?</v>
      </c>
      <c r="C70" s="734"/>
      <c r="D70" s="735"/>
      <c r="E70" s="126" t="s">
        <v>658</v>
      </c>
      <c r="F70" s="160"/>
      <c r="G70" s="222" t="str">
        <f>Translations!$B$277</f>
        <v>&lt;Metoda chybějících údajů podle čl. 18 odst. 4 nařízení AVR&gt;</v>
      </c>
      <c r="H70" s="138"/>
    </row>
    <row r="71" spans="1:8" s="52" customFormat="1" ht="30.75" customHeight="1" thickBot="1" x14ac:dyDescent="0.3">
      <c r="A71" s="55"/>
      <c r="B71" s="733" t="str">
        <f>Translations!$B$278</f>
        <v>Pokud ano, byl přístup použitý provozovatelem ke kompenzaci chybějících údajů založen na přiměřených důkazech?</v>
      </c>
      <c r="C71" s="734"/>
      <c r="D71" s="735"/>
      <c r="E71" s="127" t="s">
        <v>658</v>
      </c>
      <c r="F71" s="160"/>
      <c r="G71" s="71"/>
      <c r="H71" s="138"/>
    </row>
    <row r="72" spans="1:8" s="52" customFormat="1" ht="13.2" customHeight="1" thickBot="1" x14ac:dyDescent="0.3">
      <c r="A72" s="55"/>
      <c r="B72" s="733" t="str">
        <f>Translations!$B$279</f>
        <v xml:space="preserve">Pokud ano, </v>
      </c>
      <c r="C72" s="734"/>
      <c r="D72" s="735"/>
      <c r="E72" s="72"/>
      <c r="F72" s="160"/>
      <c r="G72" s="71"/>
      <c r="H72" s="138"/>
    </row>
    <row r="73" spans="1:8" s="52" customFormat="1" ht="34.200000000000003" customHeight="1" x14ac:dyDescent="0.25">
      <c r="A73" s="55"/>
      <c r="B73" s="733" t="str">
        <f>Translations!$B$280</f>
        <v>Byly údaje požadované nařízením 2023/2441 podhodnoceny nebo nadhodnoceny (pokud ano, uveďte další podrobnosti níže):</v>
      </c>
      <c r="C73" s="734"/>
      <c r="D73" s="735"/>
      <c r="E73" s="127" t="s">
        <v>658</v>
      </c>
      <c r="F73" s="160"/>
      <c r="H73" s="138"/>
    </row>
    <row r="74" spans="1:8" s="52" customFormat="1" ht="13.8" thickBot="1" x14ac:dyDescent="0.3">
      <c r="A74" s="55"/>
      <c r="B74" s="730"/>
      <c r="C74" s="731"/>
      <c r="D74" s="732"/>
      <c r="E74" s="72"/>
      <c r="F74" s="160"/>
      <c r="G74" s="73" t="str">
        <f>Translations!$B$281</f>
        <v>&lt;Včetně dalších podrobností o použité metodě (použitých metodách)&gt;</v>
      </c>
      <c r="H74" s="138"/>
    </row>
    <row r="75" spans="1:8" s="52" customFormat="1" x14ac:dyDescent="0.25">
      <c r="A75" s="55"/>
      <c r="B75" s="64"/>
      <c r="C75" s="64"/>
      <c r="D75" s="64"/>
      <c r="E75" s="46"/>
      <c r="F75" s="160"/>
      <c r="G75" s="71"/>
      <c r="H75" s="138"/>
    </row>
    <row r="76" spans="1:8" s="52" customFormat="1" x14ac:dyDescent="0.25">
      <c r="A76" s="55"/>
      <c r="B76" s="64"/>
      <c r="C76" s="64"/>
      <c r="D76" s="64"/>
      <c r="E76" s="46"/>
      <c r="F76" s="46"/>
      <c r="G76" s="71"/>
      <c r="H76" s="138"/>
    </row>
    <row r="77" spans="1:8" s="52" customFormat="1" x14ac:dyDescent="0.25">
      <c r="A77" s="55"/>
      <c r="B77" s="64"/>
      <c r="C77" s="64"/>
      <c r="D77" s="64"/>
      <c r="E77" s="46"/>
      <c r="F77" s="46"/>
      <c r="G77" s="71"/>
      <c r="H77" s="138"/>
    </row>
    <row r="78" spans="1:8" s="52" customFormat="1" x14ac:dyDescent="0.25">
      <c r="A78" s="55"/>
      <c r="B78" s="64"/>
      <c r="C78" s="64"/>
      <c r="D78" s="64"/>
      <c r="E78" s="46"/>
      <c r="F78" s="46"/>
      <c r="G78" s="71"/>
      <c r="H78" s="138"/>
    </row>
    <row r="79" spans="1:8" x14ac:dyDescent="0.25">
      <c r="G79" s="71"/>
    </row>
    <row r="80" spans="1:8" x14ac:dyDescent="0.25">
      <c r="G80" s="71"/>
    </row>
    <row r="81" spans="7:7" x14ac:dyDescent="0.25">
      <c r="G81" s="71"/>
    </row>
    <row r="82" spans="7:7" x14ac:dyDescent="0.25">
      <c r="G82" s="71"/>
    </row>
    <row r="83" spans="7:7" x14ac:dyDescent="0.25">
      <c r="G83" s="71"/>
    </row>
  </sheetData>
  <sheetProtection sheet="1" formatCells="0" formatColumns="0" formatRows="0"/>
  <customSheetViews>
    <customSheetView guid="{A54031ED-59E9-4190-9F48-094FDC80E5C8}"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fitToPage="1" topLeftCell="A43">
      <selection activeCell="A80" sqref="A80"/>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77">
    <mergeCell ref="B49:E49"/>
    <mergeCell ref="B50:E50"/>
    <mergeCell ref="B51:E51"/>
    <mergeCell ref="B52:E52"/>
    <mergeCell ref="B47:E47"/>
    <mergeCell ref="B48:E48"/>
    <mergeCell ref="B53:E53"/>
    <mergeCell ref="B55:D55"/>
    <mergeCell ref="B71:D71"/>
    <mergeCell ref="B72:D72"/>
    <mergeCell ref="B73:D73"/>
    <mergeCell ref="B62:E62"/>
    <mergeCell ref="B63:E63"/>
    <mergeCell ref="B64:E64"/>
    <mergeCell ref="B65:E65"/>
    <mergeCell ref="B56:E56"/>
    <mergeCell ref="B57:E57"/>
    <mergeCell ref="B74:D74"/>
    <mergeCell ref="B70:D70"/>
    <mergeCell ref="B58:E58"/>
    <mergeCell ref="B59:E59"/>
    <mergeCell ref="B60:E60"/>
    <mergeCell ref="B61:E61"/>
    <mergeCell ref="A4:E4"/>
    <mergeCell ref="G7:G11"/>
    <mergeCell ref="B45:E45"/>
    <mergeCell ref="B46:E46"/>
    <mergeCell ref="B30:D30"/>
    <mergeCell ref="B43:D43"/>
    <mergeCell ref="B6:D6"/>
    <mergeCell ref="B18:D18"/>
    <mergeCell ref="B31:D31"/>
    <mergeCell ref="B11:D11"/>
    <mergeCell ref="B12:D12"/>
    <mergeCell ref="B13:D13"/>
    <mergeCell ref="B14:D14"/>
    <mergeCell ref="B15:D15"/>
    <mergeCell ref="B16:D16"/>
    <mergeCell ref="B44:E44"/>
    <mergeCell ref="A2:E2"/>
    <mergeCell ref="A1:E1"/>
    <mergeCell ref="A68:E68"/>
    <mergeCell ref="G37:G41"/>
    <mergeCell ref="G32:G36"/>
    <mergeCell ref="G24:G28"/>
    <mergeCell ref="G64:G65"/>
    <mergeCell ref="G19:G23"/>
    <mergeCell ref="G52:G53"/>
    <mergeCell ref="G56:G63"/>
    <mergeCell ref="G44:G51"/>
    <mergeCell ref="B7:D7"/>
    <mergeCell ref="B8:D8"/>
    <mergeCell ref="B9:D9"/>
    <mergeCell ref="B10:D10"/>
    <mergeCell ref="G12:G16"/>
    <mergeCell ref="B41:D41"/>
    <mergeCell ref="B32:D32"/>
    <mergeCell ref="B33:D33"/>
    <mergeCell ref="B34:D34"/>
    <mergeCell ref="B35:D35"/>
    <mergeCell ref="B36:D36"/>
    <mergeCell ref="G3:G4"/>
    <mergeCell ref="B37:D37"/>
    <mergeCell ref="B38:D38"/>
    <mergeCell ref="B39:D39"/>
    <mergeCell ref="B40:D40"/>
    <mergeCell ref="B24:D24"/>
    <mergeCell ref="B25:D25"/>
    <mergeCell ref="B26:D26"/>
    <mergeCell ref="B27:D27"/>
    <mergeCell ref="B28:D28"/>
    <mergeCell ref="B19:D19"/>
    <mergeCell ref="B20:D20"/>
    <mergeCell ref="B21:D21"/>
    <mergeCell ref="B22:D22"/>
    <mergeCell ref="B23:D23"/>
    <mergeCell ref="B3:D3"/>
  </mergeCells>
  <phoneticPr fontId="0" type="noConversion"/>
  <dataValidations xWindow="691" yWindow="325" count="2">
    <dataValidation type="list" allowBlank="1" showErrorMessage="1" prompt="Please select: yes or no" sqref="E19:E28 E7:E16 E32:E41" xr:uid="{00000000-0002-0000-0300-000000000000}">
      <formula1>SelectYesNo</formula1>
    </dataValidation>
    <dataValidation type="list" allowBlank="1" showInputMessage="1" showErrorMessage="1" sqref="E73 E70:E71" xr:uid="{00000000-0002-0000-0300-000001000000}">
      <formula1>SelectYesNo</formula1>
    </dataValidation>
  </dataValidations>
  <pageMargins left="0.74803149606299213" right="0.74803149606299213" top="0.35433070866141736" bottom="0.78740157480314965" header="0.23622047244094491" footer="0.47244094488188981"/>
  <pageSetup paperSize="9" scale="96" fitToHeight="0" orientation="portrait" r:id="rId1"/>
  <headerFooter alignWithMargins="0">
    <oddFooter>&amp;L&amp;F/
&amp;A&amp;C&amp;P/&amp;N&amp;RPrinted : &amp;D/&amp;T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E60"/>
  <sheetViews>
    <sheetView workbookViewId="0">
      <selection activeCell="B1" sqref="B1"/>
    </sheetView>
  </sheetViews>
  <sheetFormatPr defaultColWidth="9.21875" defaultRowHeight="13.2" x14ac:dyDescent="0.25"/>
  <cols>
    <col min="1" max="1" width="20.33203125" style="55" customWidth="1"/>
    <col min="2" max="2" width="74.21875" style="64" customWidth="1"/>
    <col min="3" max="3" width="73.21875" style="46" customWidth="1"/>
    <col min="4" max="4" width="9.21875" style="137"/>
    <col min="5" max="16384" width="9.21875" style="44"/>
  </cols>
  <sheetData>
    <row r="1" spans="1:4" x14ac:dyDescent="0.25">
      <c r="C1" s="318" t="str">
        <f>Translations!$B$6</f>
        <v>POKYNY PRO OVĚŘOVATELE</v>
      </c>
    </row>
    <row r="2" spans="1:4" ht="12.75" customHeight="1" x14ac:dyDescent="0.25">
      <c r="A2" s="532" t="str">
        <f>Translations!$B$9</f>
        <v>Zpráva o ověření – systém obchodování s emisemi</v>
      </c>
      <c r="B2" s="532"/>
      <c r="C2" s="54"/>
    </row>
    <row r="3" spans="1:4" x14ac:dyDescent="0.25">
      <c r="A3" s="532" t="str">
        <f>'Opinion Statement (Inst)'!A8:B8</f>
        <v>Zpráva o klimatické neutralitě v rámci systému EU ETS</v>
      </c>
      <c r="B3" s="532"/>
      <c r="C3" s="742" t="str">
        <f>Translations!$B$11</f>
        <v>Poznámka – název zařízení bude automaticky stažen, jakmile bude uveden v posudku</v>
      </c>
    </row>
    <row r="4" spans="1:4" x14ac:dyDescent="0.25">
      <c r="A4" s="724" t="str">
        <f>'Annex 1 - Findings'!$B$3</f>
        <v>Jméno provozovatele - Název zařízení</v>
      </c>
      <c r="B4" s="726"/>
      <c r="C4" s="742"/>
    </row>
    <row r="5" spans="1:4" x14ac:dyDescent="0.25">
      <c r="A5" s="532" t="str">
        <f>Translations!$B$283</f>
        <v>Příloha 2 – Další informace relevantní pro posudek</v>
      </c>
      <c r="B5" s="532"/>
      <c r="C5" s="740" t="str">
        <f>Translations!$B$284</f>
        <v>Neměňte tvar slov v tomto listu, pokud k tomu nejste vyzváni</v>
      </c>
    </row>
    <row r="6" spans="1:4" ht="13.8" thickBot="1" x14ac:dyDescent="0.3">
      <c r="B6" s="47"/>
      <c r="C6" s="740"/>
    </row>
    <row r="7" spans="1:4" ht="59.55" customHeight="1" x14ac:dyDescent="0.25">
      <c r="A7" s="56" t="str">
        <f>Translations!$B$285</f>
        <v xml:space="preserve">Cíle a rozsah ověření: </v>
      </c>
      <c r="B7" s="147" t="str">
        <f>Translations!$B$286</f>
        <v>Ověřit  s přiměřenou úrovní jistoty údaje provozovatele použité k prokázání toho, že bylo dosaženo milníků a cílů, jak je uvedeno ve zprávě, na kterou odkazuje prohlášení o ověření v rámci systému EU pro obchodování s emisemi; a potvrdit, že bylo dosaženo milníků a cílů uvedených v plánu klimatické neutrality.</v>
      </c>
    </row>
    <row r="8" spans="1:4" ht="84" customHeight="1" x14ac:dyDescent="0.25">
      <c r="A8" s="57" t="str">
        <f>Translations!$B$287</f>
        <v>Odpovědnosti:</v>
      </c>
      <c r="B8" s="93" t="str">
        <f>Translations!$B$288</f>
        <v>Provozovatel nese výlučnou odpovědnost za přípravu a vykazování údajů předložených ve své zprávě, jak je uvedeno v přiložené zprávě o ověření, pro účely vykazování v souladu s pravidly a příslušným plánem klimatické neutrality; veškeré předpoklady, informace a posouzení, které dokládají vykazované údaje;  a pro zavedení a udržování vhodných postupů, systémů řízení výkonnosti a vnitřní kontroly, z nichž jsou vykazované informace získávány a jejichž kvalita je zajištěna.</v>
      </c>
      <c r="D8" s="75"/>
    </row>
    <row r="9" spans="1:4" x14ac:dyDescent="0.25">
      <c r="A9" s="57"/>
      <c r="B9" s="58" t="str">
        <f>Translations!$B$289</f>
        <v>Příslušný orgán je odpovědný za:</v>
      </c>
      <c r="D9" s="75"/>
    </row>
    <row r="10" spans="1:4" ht="28.5" customHeight="1" x14ac:dyDescent="0.25">
      <c r="A10" s="57"/>
      <c r="B10" s="59" t="str">
        <f>Translations!$B$290</f>
        <v>• kontrolu souladu plánu klimatické neutrality s nařízeními 2019/331 a 2023/2441</v>
      </c>
      <c r="D10" s="75"/>
    </row>
    <row r="11" spans="1:4" ht="56.55" customHeight="1" x14ac:dyDescent="0.25">
      <c r="A11" s="57"/>
      <c r="B11" s="59" t="str">
        <f>Translations!$B$291</f>
        <v>• prosazování požadavků: Nařízení v přenesené pravomoci (EU) 2029/331, prováděcí nařízení (EU) 2019/1842 o podávání zpráv o změnách úrovně činnosti s cílem umožnit úpravu bezplatných povolenek a prováděcí nařízení (EU) 2023/2441 o obsahu a formátu plánu klimatické neutrality</v>
      </c>
      <c r="D11" s="75"/>
    </row>
    <row r="12" spans="1:4" ht="91.5" customHeight="1" x14ac:dyDescent="0.25">
      <c r="A12" s="57"/>
      <c r="B12" s="58" t="str">
        <f>Translations!$B$292</f>
        <v>Ověřovatel (jak je uveden v přiložené zprávě o ověření a posudku (VOS)) odpovídá – v souladu s nařízením 2018/2067 o akreditaci a ověřování (jak je uvedeno níže v rámci provádění ověřování) a svou smlouvou o ověření, jak je uvedeno ve VOS – za provedení ověření uvedené zprávy provozovatele ve veřejném zájmu a nezávisle na provozovateli a příslušných orgánech odpovědných za provádění směrnice 2003/87/ES a nařízení: 2019/1842 (ALCR) a 2019/331 (FAR).</v>
      </c>
      <c r="C12" s="100"/>
    </row>
    <row r="13" spans="1:4" ht="45" customHeight="1" x14ac:dyDescent="0.25">
      <c r="A13" s="57"/>
      <c r="B13" s="58" t="str">
        <f>Translations!$B$293</f>
        <v>Je odpovědnostíověřovatele, aby vypracoval nezávislý posudek založený na posouzení informací podporujících údaje uvedené ve zprávě, jak jsou uvedeny ve VOS, a aby tento posudek předložil provozovateli.  Ověřovatel musí rovněž uvést, zda podle jeho posudku:</v>
      </c>
      <c r="C13" s="100"/>
    </row>
    <row r="14" spans="1:4" ht="33.75" customHeight="1" x14ac:dyDescent="0.25">
      <c r="A14" s="57"/>
      <c r="B14" s="58" t="str">
        <f>Translations!$B$294</f>
        <v>• zpráva je nebo může být spojena s nepřesnostmi (opomenutími, nesprávnými prohlášeními nebo chybami) nebo s nesouladem s plánem klimatické neutrality, nebo</v>
      </c>
      <c r="C14" s="101"/>
    </row>
    <row r="15" spans="1:4" ht="44.55" customHeight="1" x14ac:dyDescent="0.25">
      <c r="A15" s="57"/>
      <c r="B15" s="58" t="str">
        <f>Translations!$B$295</f>
        <v xml:space="preserve">• provozovatel nedodržuje pravidla nařízení ALC, nařízení (EU) 2023/2441 a případně pravidla FAR, a to i v případě, že plán klimatické neutrality je zkontrolován příslušným orgánem a je považován za vyhovující; nebo                                                                                                                                                            </v>
      </c>
      <c r="C15" s="102"/>
      <c r="D15" s="75"/>
    </row>
    <row r="16" spans="1:4" ht="30.45" customHeight="1" x14ac:dyDescent="0.25">
      <c r="A16" s="57"/>
      <c r="B16" s="58" t="str">
        <f>Translations!$B$296</f>
        <v>• vedoucí auditor/auditor systému EU ETS neobdržel všechny informace a vysvětlení, které potřebuje k provedení svého šetření s přiměřenou mírou jistoty; nebo</v>
      </c>
      <c r="D16" s="75"/>
    </row>
    <row r="17" spans="1:5" ht="44.7" customHeight="1" x14ac:dyDescent="0.25">
      <c r="A17" s="57"/>
      <c r="B17" s="58" t="str">
        <f>Translations!$B$297</f>
        <v>• lze zlepšit výkonnost provozovatele při monitorování a vykazování příslušných údajů a/nebo dodržování jeho plánu klimatické neutrality a pravidel ALCR, nařízení (EU) 2023/2441 a pravidel FAR.</v>
      </c>
      <c r="D17" s="75"/>
      <c r="E17" s="75"/>
    </row>
    <row r="18" spans="1:5" ht="139.80000000000001" customHeight="1" x14ac:dyDescent="0.25">
      <c r="A18" s="57" t="str">
        <f>Translations!$B$298</f>
        <v xml:space="preserve">Provedená práce a základ posudku: </v>
      </c>
      <c r="B18" s="58" t="str">
        <f>Translations!$B$299</f>
        <v>Provedli jsme zkoušku s ohledem na níže uvedené referenční dokumenty o kritériích ověření. To zahrnovalo zkoumání, na základě naší analýzy rizik a následného plánu ověřování, důkazů, které nám poskytly přiměřenou jistotu, že vykázaná množství a přiznání týkající se údajů byly řádně připraveny v souladu s nařízeními a zásadami systému EU pro obchodování s emisemi, jak je uvedeno v níže uvedených referenčních dokumentech kritérií systému EU ETS a plánu klimatické neutrality provozovatele.  To rovněž zahrnovalo posouzení případných odhadů a úsudků učiněných provozovatelem při přípravě údajů a zvážení celkové přiměřenosti prezentace údajů ve zprávě, na kterou se odkazuje ve VOS, a jejího potenciálu pro závažné nesprávnosti.</v>
      </c>
      <c r="C18" s="103"/>
      <c r="D18" s="75"/>
      <c r="E18" s="75"/>
    </row>
    <row r="19" spans="1:5" ht="21" customHeight="1" x14ac:dyDescent="0.25">
      <c r="A19" s="57" t="str">
        <f>Translations!$B$300</f>
        <v>Úroveň významnosti</v>
      </c>
      <c r="B19" s="58" t="str">
        <f>Translations!$B$301</f>
        <v>Úroveň kvantitativní významnosti je stanovena na 5 % následujících údajů jednotlivě:</v>
      </c>
      <c r="C19" s="45"/>
      <c r="D19" s="75"/>
      <c r="E19" s="75"/>
    </row>
    <row r="20" spans="1:5" ht="30" customHeight="1" x14ac:dyDescent="0.25">
      <c r="A20" s="57"/>
      <c r="B20" s="58" t="str">
        <f>Translations!$B$302</f>
        <v>• celkové emise zařízení pro příslušné dílčí zařízení, pokud se dosažené cíle týkají absolutních emisních cílů; nebo</v>
      </c>
      <c r="C20" s="162" t="str">
        <f>Translations!$B$303</f>
        <v>&lt;Nehodící se škrtněte&gt;</v>
      </c>
      <c r="D20" s="75"/>
      <c r="E20" s="75"/>
    </row>
    <row r="21" spans="1:5" ht="44.7" customHeight="1" x14ac:dyDescent="0.25">
      <c r="A21" s="57"/>
      <c r="B21" s="58" t="str">
        <f>Translations!$B$304</f>
        <v>• úrovně intenzity každého jednotlivého příslušného dílčího zařízení pro referenční úroveň produktu, vyjádřené v tunách ekvivalentu CO2 na příslušnou jednotku výroby, pokud se dosažené cíle týkají úrovní činnosti dílčího zařízení pro referenční úroveň produktu, nebo</v>
      </c>
      <c r="C21" s="45"/>
      <c r="D21" s="75"/>
    </row>
    <row r="22" spans="1:5" ht="42.75" customHeight="1" x14ac:dyDescent="0.25">
      <c r="A22" s="57"/>
      <c r="B22" s="58" t="str">
        <f>Translations!$B$305</f>
        <v>• úroveň intenzity každého příslušného dílčího zařízení pro referenční úroveň tepla jednotlivě vyjádřená v tCO2eq na TJ spotřebovaného tepla, pokud se dosažené cíle týkají úrovní činnosti dílčího zařízení pro referenční úroveň tepla; nebo</v>
      </c>
      <c r="C22" s="45"/>
      <c r="D22" s="75"/>
    </row>
    <row r="23" spans="1:5" ht="43.95" customHeight="1" x14ac:dyDescent="0.25">
      <c r="A23" s="57"/>
      <c r="B23" s="58" t="str">
        <f>Translations!$B$306</f>
        <v>• úroveň intenzity každého příslušného dílčího zařízení pro referenční úroveň paliva jednotlivě vyjádřená v tCO2eq na TJ spotřebovaného paliva, pokud se dosažené cíle týkají úrovní činnosti dílčího zařízení pro referenční úroveň paliva;</v>
      </c>
      <c r="C23" s="45"/>
      <c r="D23" s="75"/>
    </row>
    <row r="24" spans="1:5" ht="43.95" customHeight="1" x14ac:dyDescent="0.25">
      <c r="A24" s="57"/>
      <c r="B24" s="58" t="str">
        <f>Translations!$B$307</f>
        <v>• úroveň intenzity každého příslušného dílčího zařízení pro emise z procesů jednotlivě vyjádřená v tCO2eq na příslušnou jednotku výroby, pokud se dosažené cíle týkají úrovní činnosti dílčího zařízení pro emise z procesů;</v>
      </c>
      <c r="C24" s="45"/>
      <c r="D24" s="75"/>
    </row>
    <row r="25" spans="1:5" ht="28.05" customHeight="1" x14ac:dyDescent="0.25">
      <c r="A25" s="57"/>
      <c r="B25" s="58" t="str">
        <f>Translations!$B$308</f>
        <v>• specifický cíl použitý ke stanovení procentního podílu hodnoty referenční úrovně, pokud se týká cílů ve vztahu k hodnotě referenční úrovně pro každé příslušné dílčí zařízení.</v>
      </c>
      <c r="C25" s="45"/>
      <c r="D25" s="75"/>
    </row>
    <row r="26" spans="1:5" ht="46.5" customHeight="1" x14ac:dyDescent="0.25">
      <c r="A26" s="57"/>
      <c r="B26" s="58" t="str">
        <f>Translations!$B$309</f>
        <v>Otázky týkající se jakýchkoli jiných prvků údajů a prvků spojených s dodržováním pravidel ALCR nebo FAR (podle potřeby) a/nebo souladu s MMP jsou zvažovány v rámci širší analýzy významnosti s přihlédnutím ke kvalitativním aspektům.</v>
      </c>
      <c r="C26" s="45"/>
      <c r="D26" s="75"/>
    </row>
    <row r="27" spans="1:5" ht="64.5" customHeight="1" x14ac:dyDescent="0.25">
      <c r="A27" s="57" t="str">
        <f>Translations!$B$310</f>
        <v>Další příslušné informace</v>
      </c>
      <c r="B27" s="128"/>
      <c r="C27" s="162" t="str">
        <f>Translations!$B$311</f>
        <v>&lt;Uveďte jakékoli další příslušné podrobnosti nebo kritéria týkající se provedené práce nebo základu posudku. Cílem tohoto řádku je umožnit ověřovateli přidat jakékoli podrobnosti, které považuje za užitečné pro uživatele stanoviska při pochopení hloubky a rozsahu prováděné práce atd.&gt;</v>
      </c>
    </row>
    <row r="28" spans="1:5" ht="49.95" customHeight="1" thickBot="1" x14ac:dyDescent="0.3">
      <c r="A28" s="60"/>
      <c r="B28" s="61" t="str">
        <f>Translations!$B$312</f>
        <v>Vyčíslení emisí skleníkových plynů podléhá neodmyslitelné nejistotě kvůli navržené schopnosti měřicích přístrojů a metodik testování a neúplným vědeckým poznatkům použitým při stanovení faktorů výpočtu a potenciálů globálního oteplování</v>
      </c>
      <c r="C28" s="45"/>
    </row>
    <row r="29" spans="1:5" ht="9" customHeight="1" thickBot="1" x14ac:dyDescent="0.3">
      <c r="B29" s="47"/>
      <c r="C29" s="45"/>
    </row>
    <row r="30" spans="1:5" ht="21" customHeight="1" x14ac:dyDescent="0.25">
      <c r="A30" s="738" t="str">
        <f>Translations!$B$313</f>
        <v xml:space="preserve">Citované referenční dokumenty: 
</v>
      </c>
      <c r="B30" s="62" t="str">
        <f>Translations!$B$314</f>
        <v>Provádění ověřování (1) – Kritéria pro akreditované ověřovatele</v>
      </c>
      <c r="C30" s="741" t="str">
        <f>Translations!$B$315</f>
        <v>&lt;Vyberte soubor kritérií, která jsou vhodná pro akreditaci / certifikaci drženou ověřovatelem (odstraňte nerelevantní sady).&gt; Očekává se, že pro většinu ověřovacích orgánů bude vyžadována pouze sada (1).
Některé dokumenty mohou být aktualizovány a revidovány, takže je třeba zkontrolovat, zda je citována správná verze</v>
      </c>
    </row>
    <row r="31" spans="1:5" ht="43.95" customHeight="1" x14ac:dyDescent="0.25">
      <c r="A31" s="739"/>
      <c r="B31" s="129" t="str">
        <f>Translations!$B$316</f>
        <v>1) Prováděcí nařízení Komise (EU) č. 2018/2067 o ověřování údajů a akreditaci ověřovatelů podle směrnice 2003/87 / ES ve znění prováděcího nařízení Komise (EU) č. 2020/2084</v>
      </c>
      <c r="C31" s="741"/>
    </row>
    <row r="32" spans="1:5" ht="31.5" customHeight="1" x14ac:dyDescent="0.25">
      <c r="A32" s="739"/>
      <c r="B32" s="129" t="str">
        <f>Translations!$B$317</f>
        <v>2) EN ISO 14065 – Požadavky na orgány validující nebo ověřující skleníkové plyny pro použití v akreditaci nebo jiných formách uznávání</v>
      </c>
      <c r="C32" s="741"/>
    </row>
    <row r="33" spans="1:3" ht="26.4" x14ac:dyDescent="0.25">
      <c r="A33" s="739"/>
      <c r="B33" s="130" t="str">
        <f>Translations!$B$318</f>
        <v>3) Specifikace EN ISO 14064-3: 2019 s návodem na ověřování a validaci prohlášení o skleníkových plynech</v>
      </c>
      <c r="C33" s="162"/>
    </row>
    <row r="34" spans="1:3" ht="26.4" x14ac:dyDescent="0.25">
      <c r="A34" s="739"/>
      <c r="B34" s="129" t="str">
        <f>Translations!$B$319</f>
        <v>4) Povinný dokument AF MD 6: 2014 Mezinárodního akreditačního fóra (IAF) k použití normy ISO 14065: 2013 (vydání 2, březen 2014)</v>
      </c>
      <c r="C34" s="162"/>
    </row>
    <row r="35" spans="1:3" ht="39.6" x14ac:dyDescent="0.25">
      <c r="A35" s="739"/>
      <c r="B35" s="129" t="str">
        <f>Translations!$B$320</f>
        <v>5) Pokyny vypracované útvary Evropské komise pro ověřování a akreditaci ve vztahu k nařízení ALCR a pravidlům FAR</v>
      </c>
      <c r="C35" s="162"/>
    </row>
    <row r="36" spans="1:3" ht="32.25" customHeight="1" x14ac:dyDescent="0.25">
      <c r="A36" s="739"/>
      <c r="B36" s="129" t="str">
        <f>Translations!$B$321</f>
        <v xml:space="preserve">6) Dokument EA-6/03 Evropské organizace pro spolupráci v oblasti akreditace podle směrnice systému EU ETS </v>
      </c>
      <c r="C36" s="162"/>
    </row>
    <row r="37" spans="1:3" x14ac:dyDescent="0.25">
      <c r="A37" s="739"/>
      <c r="B37" s="131" t="str">
        <f>Translations!$B$61</f>
        <v>Pokyny pro jednotlivé členské státy jsou uvedeny zde:</v>
      </c>
      <c r="C37" s="162" t="str">
        <f>Translations!$B$10</f>
        <v>&lt;Nehodící se škrtněte.</v>
      </c>
    </row>
    <row r="38" spans="1:3" x14ac:dyDescent="0.25">
      <c r="A38" s="739"/>
      <c r="B38" s="132" t="s">
        <v>1602</v>
      </c>
      <c r="C38" s="162"/>
    </row>
    <row r="39" spans="1:3" ht="13.8" thickBot="1" x14ac:dyDescent="0.3">
      <c r="A39" s="739"/>
      <c r="B39" s="133" t="s">
        <v>1602</v>
      </c>
      <c r="C39" s="162"/>
    </row>
    <row r="40" spans="1:3" ht="33" customHeight="1" x14ac:dyDescent="0.25">
      <c r="A40" s="57"/>
      <c r="B40" s="62" t="str">
        <f>Translations!$B$322</f>
        <v>Provádění ověření (2) – Další kritéria pro akreditované ověřovatele, kteří jsou rovněž poskytovateli finančního pojištění</v>
      </c>
      <c r="C40" s="743" t="str">
        <f>Translations!$B$323</f>
        <v>Tato sada by měla být vybrána, pouze pokud je ověřovatel finanční účetní subjekt, který podléhá pravidlům a standardům stanoveným Radou pro mezinárodní auditorské a ověřovací standardy a přidruženými orgány
Na tyto standardy se akreditace nevztahuje. Akreditační orgány nebudou kontrolovat dodržování těchto standardů.</v>
      </c>
    </row>
    <row r="41" spans="1:3" ht="42.75" customHeight="1" x14ac:dyDescent="0.25">
      <c r="A41" s="57"/>
      <c r="B41" s="129" t="str">
        <f>Translations!$B$324</f>
        <v>7) Mezinárodní standard pro ověřovací zakázky 3000: Ověřovací zakázky jiné než audity nebo prověrky historických informací vydané Radou pro mezinárodní auditorské a ověřovací standardy.</v>
      </c>
      <c r="C41" s="743"/>
    </row>
    <row r="42" spans="1:3" ht="45" customHeight="1" thickBot="1" x14ac:dyDescent="0.3">
      <c r="A42" s="57"/>
      <c r="B42" s="132" t="str">
        <f>Translations!$B$325</f>
        <v>8) Mezinárodní standard pro ověřovací zakázky 3410: Ověřovací zakázky týkající se prohlášení o skleníkových plynech vydané Radou pro mezinárodní auditorské a ověřovací standardy.</v>
      </c>
      <c r="C42" s="743"/>
    </row>
    <row r="43" spans="1:3" ht="30" customHeight="1" x14ac:dyDescent="0.25">
      <c r="A43" s="57"/>
      <c r="B43" s="62" t="str">
        <f>Translations!$B$326</f>
        <v>Provádění ověření (3) – Kritéria pro ověřovatele certifikované podle čl. 55 odst. 2 nařízení AVR</v>
      </c>
      <c r="C43" s="737" t="str">
        <f>Translations!$B$327</f>
        <v>Tato sada by měla být vybrána, pouze pokud je ověřovatelem certifikovaná fyzická osoba, jak je uvedeno v čl. 54 odst. 2 A nařízení VR2.</v>
      </c>
    </row>
    <row r="44" spans="1:3" ht="42" customHeight="1" x14ac:dyDescent="0.25">
      <c r="A44" s="57"/>
      <c r="B44" s="129" t="str">
        <f>Translations!$B$316</f>
        <v>1) Prováděcí nařízení Komise (EU) č. 2018/2067 o ověřování údajů a akreditaci ověřovatelů podle směrnice 2003/87 / ES ve znění prováděcího nařízení Komise (EU) č. 2020/2084</v>
      </c>
      <c r="C44" s="737"/>
    </row>
    <row r="45" spans="1:3" ht="18.75" customHeight="1" x14ac:dyDescent="0.25">
      <c r="A45" s="57"/>
      <c r="B45" s="129" t="str">
        <f>Translations!$B$328</f>
        <v>2) Pokyny EU týkající se certifikovaných ověřovatelů vypracované útvary Evropské komise</v>
      </c>
      <c r="C45" s="161"/>
    </row>
    <row r="46" spans="1:3" x14ac:dyDescent="0.25">
      <c r="A46" s="57"/>
      <c r="B46" s="131" t="str">
        <f>Translations!$B$61</f>
        <v>Pokyny pro jednotlivé členské státy jsou uvedeny zde:</v>
      </c>
      <c r="C46" s="161" t="str">
        <f>Translations!$B$10</f>
        <v>&lt;Nehodící se škrtněte.</v>
      </c>
    </row>
    <row r="47" spans="1:3" x14ac:dyDescent="0.25">
      <c r="A47" s="57"/>
      <c r="B47" s="132" t="s">
        <v>1602</v>
      </c>
      <c r="C47" s="104"/>
    </row>
    <row r="48" spans="1:3" x14ac:dyDescent="0.25">
      <c r="A48" s="57"/>
      <c r="B48" s="132" t="s">
        <v>1602</v>
      </c>
      <c r="C48" s="104"/>
    </row>
    <row r="49" spans="1:3" ht="19.8" customHeight="1" x14ac:dyDescent="0.25">
      <c r="A49" s="57"/>
      <c r="B49" s="63" t="str">
        <f>Translations!$B$329</f>
        <v>Pravidla atd. systému EU ETS</v>
      </c>
      <c r="C49" s="736" t="str">
        <f>Translations!$B$330</f>
        <v>Tuto sadu by měli vybrat všichni ověřovatelé.
Poznámka – zkontrolujte, zda je seznam platný pro členský stát, ve kterém se vydává stanovisko, protože některé pokyny pro členské státy mohou být použitelné pouze v jednotlivých členských státech.
Musí být zahrnuta přinejmenším příslušná nařízení EU a pokyny ES</v>
      </c>
    </row>
    <row r="50" spans="1:3" ht="26.55" customHeight="1" x14ac:dyDescent="0.25">
      <c r="A50" s="57"/>
      <c r="B50" s="129" t="str">
        <f>Translations!$B$331</f>
        <v>A) Nařízení ES č. 2019/1842 o úpravě bezplatného přidělování emisních povolenek v důsledku změn úrovně činnosti (ALCR)</v>
      </c>
      <c r="C50" s="736"/>
    </row>
    <row r="51" spans="1:3" ht="31.5" customHeight="1" x14ac:dyDescent="0.25">
      <c r="A51" s="57"/>
      <c r="B51" s="129" t="str">
        <f>Translations!$B$332</f>
        <v>B) Nařízení ES EU č. 2019/331 o harmonizovaném bezplatném přidělování emisních povolenek podle článku 10a směrnice 2003/87/ES (FAR)</v>
      </c>
      <c r="C51" s="736"/>
    </row>
    <row r="52" spans="1:3" ht="17.25" customHeight="1" x14ac:dyDescent="0.25">
      <c r="A52" s="57"/>
      <c r="B52" s="129" t="str">
        <f>Translations!$B$333</f>
        <v>C) Nařízení Komise (EU) 2023/2441 o obsahu a formátu plánu klimatické neutrality</v>
      </c>
      <c r="C52" s="161"/>
    </row>
    <row r="53" spans="1:3" ht="33.75" customHeight="1" x14ac:dyDescent="0.25">
      <c r="A53" s="57"/>
      <c r="B53" s="129" t="str">
        <f>Translations!$B$334</f>
        <v>D) Pokyny EU vypracované útvary Evropské komise na podporu harmonizovaného výkladu nařízení ALCR a pravidel FAR</v>
      </c>
      <c r="C53" s="161"/>
    </row>
    <row r="54" spans="1:3" ht="61.5" customHeight="1" x14ac:dyDescent="0.25">
      <c r="A54" s="57"/>
      <c r="B54" s="129" t="str">
        <f>Translations!$B$335</f>
        <v>E) Pokyny EU vypracované útvary Evropské komise na podporu harmonizovaného výkladu nařízení (EU) č. 2018/2067 o ověřování údajů a akreditaci ověřovatelů podle směrnice 2003/87/ES ve znění prováděcího nařízení Komise (EU) č. 2020/2084</v>
      </c>
      <c r="C54" s="161"/>
    </row>
    <row r="55" spans="1:3" x14ac:dyDescent="0.25">
      <c r="A55" s="57"/>
      <c r="B55" s="131" t="str">
        <f>Translations!$B$61</f>
        <v>Pokyny pro jednotlivé členské státy jsou uvedeny zde:</v>
      </c>
      <c r="C55" s="161" t="str">
        <f>Translations!$B$10</f>
        <v>&lt;Nehodící se škrtněte.</v>
      </c>
    </row>
    <row r="56" spans="1:3" x14ac:dyDescent="0.25">
      <c r="A56" s="57"/>
      <c r="B56" s="132" t="s">
        <v>1602</v>
      </c>
      <c r="C56" s="161"/>
    </row>
    <row r="57" spans="1:3" ht="13.8" thickBot="1" x14ac:dyDescent="0.3">
      <c r="A57" s="57"/>
      <c r="B57" s="133" t="s">
        <v>1602</v>
      </c>
      <c r="C57" s="161"/>
    </row>
    <row r="58" spans="1:3" ht="6.75" customHeight="1" x14ac:dyDescent="0.25">
      <c r="B58" s="47"/>
    </row>
    <row r="59" spans="1:3" ht="12.75" customHeight="1" x14ac:dyDescent="0.25"/>
    <row r="60" spans="1:3" x14ac:dyDescent="0.25">
      <c r="B60" s="65"/>
    </row>
  </sheetData>
  <sheetProtection sheet="1" formatCells="0" formatColumns="0" formatRows="0"/>
  <customSheetViews>
    <customSheetView guid="{A54031ED-59E9-4190-9F48-094FDC80E5C8}"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hiddenRows="1" topLeftCell="A16">
      <selection activeCell="B33" sqref="B33"/>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11">
    <mergeCell ref="A2:B2"/>
    <mergeCell ref="A3:B3"/>
    <mergeCell ref="A4:B4"/>
    <mergeCell ref="C3:C4"/>
    <mergeCell ref="C40:C42"/>
    <mergeCell ref="C49:C51"/>
    <mergeCell ref="C43:C44"/>
    <mergeCell ref="A5:B5"/>
    <mergeCell ref="A30:A39"/>
    <mergeCell ref="C5:C6"/>
    <mergeCell ref="C30:C32"/>
  </mergeCells>
  <phoneticPr fontId="0" type="noConversion"/>
  <dataValidations count="3">
    <dataValidation type="list" allowBlank="1" showErrorMessage="1" promptTitle="Select guidance document" prompt="Select the additional and relevant guidance documents that you have used, ensuring that the correct version is cited" sqref="B38:B39" xr:uid="{00000000-0002-0000-0400-000000000000}">
      <formula1>conductaccredited</formula1>
    </dataValidation>
    <dataValidation type="list" allowBlank="1" showErrorMessage="1" promptTitle="Select guidance document" prompt="Select the additional and relevant guidance documents that you have used, ensuring that the correct version is cited" sqref="B47:B48" xr:uid="{00000000-0002-0000-0400-000001000000}">
      <formula1>conductaccredited2</formula1>
    </dataValidation>
    <dataValidation type="list" allowBlank="1" showErrorMessage="1" promptTitle="Select guidance document" prompt="Select the additional and relevant guidance documents that you have used, ensuring that the correct version is cited" sqref="B56:B57" xr:uid="{00000000-0002-0000-0400-000002000000}">
      <formula1>conductaccredited3</formula1>
    </dataValidation>
  </dataValidations>
  <pageMargins left="0.74803149606299213" right="0.74803149606299213" top="0.35433070866141736" bottom="0.78740157480314965" header="0.23622047244094491" footer="0.47244094488188981"/>
  <pageSetup paperSize="9" scale="93" fitToHeight="0" orientation="portrait" r:id="rId1"/>
  <headerFooter alignWithMargins="0">
    <oddFooter>&amp;L&amp;F/
&amp;A&amp;C&amp;P/&amp;N&amp;RPrinted : &amp;D/&amp;T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E18"/>
  <sheetViews>
    <sheetView workbookViewId="0">
      <selection activeCell="D6" sqref="D6"/>
    </sheetView>
  </sheetViews>
  <sheetFormatPr defaultColWidth="9.21875" defaultRowHeight="13.2" x14ac:dyDescent="0.25"/>
  <cols>
    <col min="1" max="1" width="4.77734375" style="55" customWidth="1"/>
    <col min="2" max="2" width="85.6640625" style="64" customWidth="1"/>
    <col min="3" max="3" width="75.6640625" style="46" customWidth="1"/>
    <col min="4" max="16384" width="9.21875" style="44"/>
  </cols>
  <sheetData>
    <row r="1" spans="1:5" x14ac:dyDescent="0.25">
      <c r="A1" s="200"/>
      <c r="C1" s="318" t="str">
        <f>Translations!$B$6</f>
        <v>POKYNY PRO OVĚŘOVATELE</v>
      </c>
    </row>
    <row r="2" spans="1:5" x14ac:dyDescent="0.25">
      <c r="A2" s="532" t="str">
        <f>Translations!$B$9</f>
        <v>Zpráva o ověření – systém obchodování s emisemi</v>
      </c>
      <c r="B2" s="532"/>
      <c r="C2" s="44"/>
    </row>
    <row r="3" spans="1:5" ht="13.8" thickBot="1" x14ac:dyDescent="0.3">
      <c r="A3" s="532" t="str">
        <f>'Opinion Statement (Inst)'!A8:B8</f>
        <v>Zpráva o klimatické neutralitě v rámci systému EU ETS</v>
      </c>
      <c r="B3" s="532"/>
      <c r="C3" s="742" t="str">
        <f>Translations!$B$11</f>
        <v>Poznámka – název zařízení bude automaticky stažen, jakmile bude uveden v posudku</v>
      </c>
    </row>
    <row r="4" spans="1:5" ht="13.8" thickBot="1" x14ac:dyDescent="0.3">
      <c r="A4" s="744" t="str">
        <f>'Annex 1 - Findings'!$B$3</f>
        <v>Jméno provozovatele - Název zařízení</v>
      </c>
      <c r="B4" s="745"/>
      <c r="C4" s="742"/>
    </row>
    <row r="5" spans="1:5" ht="18.45" customHeight="1" x14ac:dyDescent="0.25">
      <c r="A5" s="531" t="str">
        <f>Translations!$B$337</f>
        <v>Příloha 3 – Souhrn změn, které byly zjištěny, a nebyly oznámeny příslušnému orgánu</v>
      </c>
      <c r="B5" s="531"/>
      <c r="C5" s="45"/>
    </row>
    <row r="6" spans="1:5" x14ac:dyDescent="0.25">
      <c r="B6" s="47"/>
      <c r="C6" s="45"/>
    </row>
    <row r="7" spans="1:5" s="50" customFormat="1" ht="19.5" customHeight="1" x14ac:dyDescent="0.25">
      <c r="A7" s="746" t="str">
        <f>Translations!$B$338</f>
        <v>A) identifikované ověřovatelem, které NEJSOU hlášeny příslušnému orgánu</v>
      </c>
      <c r="B7" s="746"/>
      <c r="C7" s="45"/>
      <c r="D7" s="46"/>
    </row>
    <row r="8" spans="1:5" s="52" customFormat="1" ht="43.5" customHeight="1" thickBot="1" x14ac:dyDescent="0.3">
      <c r="A8" s="55"/>
      <c r="B8" s="47" t="str">
        <f>Translations!$B$339</f>
        <v>To by mělo zahrnovat změny plánu klimatické neutrality, které by mohly ovlivnit dosažení milníků a cílů, které nebyly před koncem vykazovaného období oznámeny příslušnému orgánu v souladu s článkem 22d pravidel FAR.</v>
      </c>
      <c r="C8" s="51"/>
    </row>
    <row r="9" spans="1:5" s="52" customFormat="1" ht="12.75" customHeight="1" x14ac:dyDescent="0.25">
      <c r="A9" s="106">
        <v>1</v>
      </c>
      <c r="B9" s="134"/>
      <c r="C9" s="741" t="str">
        <f>Translations!$B$340</f>
        <v>&lt;Tento seznam by měl uvádět veškeré změny údajů použitých k prokázání dosažení milníků nebo cílů, které ověřovatel určil v průběhu své práce a které nebyly oznámeny příslušnému orgánu. 
Měl by rovněž uvádět veškeré změny plánu klimatické neutrality, které mají dopad na dosažení milníků a cílů, které nebyly oznámeny příslušnému orgánu a které příslušný orgán nepovažoval za vyhovující.&gt;</v>
      </c>
      <c r="D9" s="94"/>
      <c r="E9" s="53"/>
    </row>
    <row r="10" spans="1:5" s="52" customFormat="1" ht="12.75" customHeight="1" x14ac:dyDescent="0.25">
      <c r="A10" s="159">
        <v>2</v>
      </c>
      <c r="B10" s="125"/>
      <c r="C10" s="741"/>
    </row>
    <row r="11" spans="1:5" s="52" customFormat="1" ht="12.75" customHeight="1" x14ac:dyDescent="0.25">
      <c r="A11" s="159">
        <v>3</v>
      </c>
      <c r="B11" s="125"/>
      <c r="C11" s="741"/>
    </row>
    <row r="12" spans="1:5" s="52" customFormat="1" ht="12.75" customHeight="1" x14ac:dyDescent="0.25">
      <c r="A12" s="159">
        <v>4</v>
      </c>
      <c r="B12" s="125"/>
      <c r="C12" s="741"/>
    </row>
    <row r="13" spans="1:5" s="52" customFormat="1" ht="12.75" customHeight="1" x14ac:dyDescent="0.25">
      <c r="A13" s="159">
        <v>5</v>
      </c>
      <c r="B13" s="125"/>
      <c r="C13" s="741"/>
    </row>
    <row r="14" spans="1:5" s="52" customFormat="1" ht="18" customHeight="1" x14ac:dyDescent="0.25">
      <c r="A14" s="159">
        <v>6</v>
      </c>
      <c r="B14" s="125"/>
      <c r="C14" s="741"/>
    </row>
    <row r="15" spans="1:5" s="52" customFormat="1" ht="12.75" customHeight="1" x14ac:dyDescent="0.25">
      <c r="A15" s="159">
        <v>7</v>
      </c>
      <c r="B15" s="125"/>
      <c r="C15" s="146"/>
    </row>
    <row r="16" spans="1:5" s="52" customFormat="1" ht="12.75" customHeight="1" x14ac:dyDescent="0.25">
      <c r="A16" s="159">
        <v>8</v>
      </c>
      <c r="B16" s="125"/>
      <c r="C16" s="741" t="str">
        <f>Translations!$B$341</f>
        <v>Vyplňte prosím všechny příslušné údaje.  Jeden řádek pro každou připomínku. Je-li třeba zadat další místo, doplňte řádky a jednotlivě číslované body.  Není-li třeba uvést žádné relevantní poznámky, NEPOUŽIJE SE v prvním řádku.</v>
      </c>
    </row>
    <row r="17" spans="1:3" s="52" customFormat="1" ht="12.75" customHeight="1" x14ac:dyDescent="0.25">
      <c r="A17" s="48">
        <v>9</v>
      </c>
      <c r="B17" s="125"/>
      <c r="C17" s="741"/>
    </row>
    <row r="18" spans="1:3" s="52" customFormat="1" ht="17.399999999999999" customHeight="1" thickBot="1" x14ac:dyDescent="0.3">
      <c r="A18" s="49">
        <v>10</v>
      </c>
      <c r="B18" s="135"/>
      <c r="C18" s="741"/>
    </row>
  </sheetData>
  <sheetProtection sheet="1" formatCells="0" formatColumns="0" formatRows="0"/>
  <customSheetViews>
    <customSheetView guid="{A54031ED-59E9-4190-9F48-094FDC80E5C8}">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 guid="{3EE4370E-84AC-4220-AECA-2B19C5F3775F}">
      <selection sqref="A1:B1"/>
      <pageMargins left="0.74803149606299213" right="0.74803149606299213" top="0.35433070866141736" bottom="0.78740157480314965" header="0.23622047244094491" footer="0.47244094488188981"/>
      <pageSetup paperSize="9" scale="78" fitToHeight="0" orientation="landscape"/>
      <headerFooter alignWithMargins="0">
        <oddFooter>&amp;L&amp;F/
&amp;A&amp;C&amp;P/&amp;N&amp;RPrinted : &amp;D/&amp;T</oddFooter>
      </headerFooter>
    </customSheetView>
  </customSheetViews>
  <mergeCells count="8">
    <mergeCell ref="C3:C4"/>
    <mergeCell ref="C16:C18"/>
    <mergeCell ref="C9:C14"/>
    <mergeCell ref="A2:B2"/>
    <mergeCell ref="A3:B3"/>
    <mergeCell ref="A4:B4"/>
    <mergeCell ref="A7:B7"/>
    <mergeCell ref="A5:B5"/>
  </mergeCells>
  <phoneticPr fontId="0" type="noConversion"/>
  <pageMargins left="0.74803149606299213" right="0.74803149606299213" top="0.35433070866141736" bottom="0.78740157480314965" header="0.23622047244094491" footer="0.47244094488188981"/>
  <pageSetup paperSize="9" scale="97" fitToHeight="0" orientation="portrait" r:id="rId1"/>
  <headerFooter alignWithMargins="0">
    <oddFooter>&amp;L&amp;F/
&amp;A&amp;C&amp;P/&amp;N&amp;RPrinted : &amp;D/&amp;T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pageSetUpPr fitToPage="1"/>
  </sheetPr>
  <dimension ref="A1:ABB38"/>
  <sheetViews>
    <sheetView topLeftCell="B1" workbookViewId="0">
      <selection activeCell="B2" sqref="B2"/>
    </sheetView>
  </sheetViews>
  <sheetFormatPr defaultColWidth="11.44140625" defaultRowHeight="13.2" x14ac:dyDescent="0.25"/>
  <cols>
    <col min="1" max="1" width="2.6640625" style="177" hidden="1" customWidth="1"/>
    <col min="2" max="6" width="15.6640625" style="64" customWidth="1"/>
    <col min="7" max="8" width="17" style="64" customWidth="1"/>
    <col min="9" max="9" width="17.21875" style="64" customWidth="1"/>
    <col min="10" max="17" width="15.6640625" style="64" customWidth="1"/>
    <col min="18" max="18" width="20.6640625" style="64" customWidth="1"/>
    <col min="19" max="20" width="15.6640625" style="64" customWidth="1"/>
    <col min="21" max="45" width="16.44140625" style="64" customWidth="1"/>
    <col min="46" max="49" width="15.6640625" style="64" customWidth="1"/>
    <col min="50" max="50" width="16.44140625" style="64" customWidth="1"/>
    <col min="51" max="51" width="20.6640625" style="64" customWidth="1"/>
    <col min="52" max="55" width="15.6640625" style="64" customWidth="1"/>
    <col min="56" max="56" width="20.6640625" style="64" customWidth="1"/>
    <col min="57" max="62" width="15.6640625" style="64" customWidth="1"/>
    <col min="63" max="63" width="17.77734375" style="64" customWidth="1"/>
    <col min="64" max="78" width="15.6640625" style="64" customWidth="1"/>
    <col min="79" max="79" width="18.44140625" style="64" customWidth="1"/>
    <col min="80" max="81" width="15.6640625" style="64" customWidth="1"/>
    <col min="82" max="84" width="20.6640625" style="64" customWidth="1"/>
    <col min="85" max="87" width="19.33203125" style="64" customWidth="1"/>
    <col min="88" max="88" width="12.33203125" style="64" customWidth="1"/>
    <col min="89" max="89" width="17.44140625" style="64" customWidth="1"/>
    <col min="90" max="90" width="12.33203125" style="64" customWidth="1"/>
    <col min="91" max="91" width="17.44140625" style="64" customWidth="1"/>
    <col min="92" max="92" width="12.33203125" style="64" customWidth="1"/>
    <col min="93" max="93" width="17.44140625" style="64" customWidth="1"/>
    <col min="94" max="108" width="15.6640625" style="64" customWidth="1"/>
    <col min="109" max="117" width="15.77734375" style="64" customWidth="1"/>
    <col min="118" max="118" width="14.77734375" style="64" customWidth="1"/>
    <col min="119" max="156" width="11.44140625" style="64"/>
    <col min="157" max="637" width="13.6640625" style="64" customWidth="1"/>
    <col min="638" max="16384" width="11.44140625" style="64"/>
  </cols>
  <sheetData>
    <row r="1" spans="1:730" s="360" customFormat="1" x14ac:dyDescent="0.25">
      <c r="A1" s="219" t="s">
        <v>360</v>
      </c>
      <c r="B1" s="220">
        <v>14</v>
      </c>
      <c r="C1" s="220">
        <v>11</v>
      </c>
      <c r="D1" s="220">
        <f>C1+1</f>
        <v>12</v>
      </c>
      <c r="E1" s="220">
        <v>24</v>
      </c>
      <c r="F1" s="220">
        <v>15</v>
      </c>
      <c r="G1" s="220">
        <f>F1+1</f>
        <v>16</v>
      </c>
      <c r="H1" s="220">
        <f t="shared" ref="H1:J1" si="0">G1+1</f>
        <v>17</v>
      </c>
      <c r="I1" s="220">
        <f t="shared" si="0"/>
        <v>18</v>
      </c>
      <c r="J1" s="220">
        <f t="shared" si="0"/>
        <v>19</v>
      </c>
      <c r="K1" s="220">
        <v>32</v>
      </c>
      <c r="L1" s="220">
        <v>32</v>
      </c>
      <c r="M1" s="220">
        <v>32</v>
      </c>
      <c r="N1" s="220">
        <v>32</v>
      </c>
      <c r="O1" s="220">
        <f t="shared" ref="O1:AA1" si="1">N1</f>
        <v>32</v>
      </c>
      <c r="P1" s="220">
        <f t="shared" si="1"/>
        <v>32</v>
      </c>
      <c r="Q1" s="220">
        <f t="shared" si="1"/>
        <v>32</v>
      </c>
      <c r="R1" s="220">
        <f>Q1</f>
        <v>32</v>
      </c>
      <c r="S1" s="220">
        <f t="shared" si="1"/>
        <v>32</v>
      </c>
      <c r="T1" s="220">
        <f t="shared" si="1"/>
        <v>32</v>
      </c>
      <c r="U1" s="220">
        <f t="shared" si="1"/>
        <v>32</v>
      </c>
      <c r="V1" s="220">
        <f>U1</f>
        <v>32</v>
      </c>
      <c r="W1" s="220">
        <f t="shared" si="1"/>
        <v>32</v>
      </c>
      <c r="X1" s="220">
        <f t="shared" si="1"/>
        <v>32</v>
      </c>
      <c r="Y1" s="220">
        <f t="shared" si="1"/>
        <v>32</v>
      </c>
      <c r="Z1" s="220">
        <f>Y1</f>
        <v>32</v>
      </c>
      <c r="AA1" s="220">
        <f t="shared" si="1"/>
        <v>32</v>
      </c>
      <c r="AB1" s="220">
        <f t="shared" ref="AB1:AG1" si="2">AA1</f>
        <v>32</v>
      </c>
      <c r="AC1" s="220">
        <f t="shared" si="2"/>
        <v>32</v>
      </c>
      <c r="AD1" s="220">
        <f>AC1</f>
        <v>32</v>
      </c>
      <c r="AE1" s="220">
        <f t="shared" si="2"/>
        <v>32</v>
      </c>
      <c r="AF1" s="220">
        <f t="shared" si="2"/>
        <v>32</v>
      </c>
      <c r="AG1" s="220">
        <f t="shared" si="2"/>
        <v>32</v>
      </c>
      <c r="AH1" s="220">
        <f>AG1</f>
        <v>32</v>
      </c>
      <c r="AI1" s="220">
        <f t="shared" ref="AI1:AM1" si="3">AH1</f>
        <v>32</v>
      </c>
      <c r="AJ1" s="220">
        <f t="shared" si="3"/>
        <v>32</v>
      </c>
      <c r="AK1" s="220">
        <f t="shared" si="3"/>
        <v>32</v>
      </c>
      <c r="AL1" s="220">
        <f>AK1</f>
        <v>32</v>
      </c>
      <c r="AM1" s="220">
        <f t="shared" si="3"/>
        <v>32</v>
      </c>
      <c r="AN1" s="220">
        <f t="shared" ref="AN1:AR1" si="4">AM1</f>
        <v>32</v>
      </c>
      <c r="AO1" s="220">
        <f t="shared" si="4"/>
        <v>32</v>
      </c>
      <c r="AP1" s="220">
        <f t="shared" si="4"/>
        <v>32</v>
      </c>
      <c r="AQ1" s="220">
        <f t="shared" si="4"/>
        <v>32</v>
      </c>
      <c r="AR1" s="220">
        <f t="shared" si="4"/>
        <v>32</v>
      </c>
      <c r="AS1" s="220">
        <f t="shared" ref="AS1:AY1" si="5">AR1</f>
        <v>32</v>
      </c>
      <c r="AT1" s="220">
        <f t="shared" si="5"/>
        <v>32</v>
      </c>
      <c r="AU1" s="220">
        <f t="shared" si="5"/>
        <v>32</v>
      </c>
      <c r="AV1" s="220">
        <f t="shared" si="5"/>
        <v>32</v>
      </c>
      <c r="AW1" s="220">
        <f t="shared" si="5"/>
        <v>32</v>
      </c>
      <c r="AX1" s="220">
        <f t="shared" si="5"/>
        <v>32</v>
      </c>
      <c r="AY1" s="220">
        <f t="shared" si="5"/>
        <v>32</v>
      </c>
      <c r="AZ1" s="220">
        <f>AY1+11</f>
        <v>43</v>
      </c>
      <c r="BA1" s="220">
        <f t="shared" ref="BA1:BI1" si="6">AZ1</f>
        <v>43</v>
      </c>
      <c r="BB1" s="220">
        <f t="shared" si="6"/>
        <v>43</v>
      </c>
      <c r="BC1" s="220">
        <f t="shared" si="6"/>
        <v>43</v>
      </c>
      <c r="BD1" s="220">
        <f t="shared" si="6"/>
        <v>43</v>
      </c>
      <c r="BE1" s="220">
        <f t="shared" si="6"/>
        <v>43</v>
      </c>
      <c r="BF1" s="220">
        <f t="shared" si="6"/>
        <v>43</v>
      </c>
      <c r="BG1" s="220">
        <f t="shared" si="6"/>
        <v>43</v>
      </c>
      <c r="BH1" s="220">
        <f t="shared" si="6"/>
        <v>43</v>
      </c>
      <c r="BI1" s="220">
        <f t="shared" si="6"/>
        <v>43</v>
      </c>
      <c r="BJ1" s="220">
        <f>BI1+8</f>
        <v>51</v>
      </c>
      <c r="BK1" s="220">
        <f>BJ1+1</f>
        <v>52</v>
      </c>
      <c r="BL1" s="220">
        <f>BK1+3</f>
        <v>55</v>
      </c>
      <c r="BM1" s="220">
        <f>BL1+1</f>
        <v>56</v>
      </c>
      <c r="BN1" s="220">
        <f t="shared" ref="BN1:BQ1" si="7">BM1+1</f>
        <v>57</v>
      </c>
      <c r="BO1" s="220">
        <f t="shared" si="7"/>
        <v>58</v>
      </c>
      <c r="BP1" s="220">
        <f t="shared" si="7"/>
        <v>59</v>
      </c>
      <c r="BQ1" s="220">
        <f t="shared" si="7"/>
        <v>60</v>
      </c>
      <c r="BR1" s="220">
        <f>BQ1+3</f>
        <v>63</v>
      </c>
      <c r="BS1" s="220">
        <f t="shared" ref="BS1" si="8">BR1+1</f>
        <v>64</v>
      </c>
      <c r="BT1" s="220">
        <f>BS1+2</f>
        <v>66</v>
      </c>
      <c r="BU1" s="220">
        <f t="shared" ref="BU1" si="9">BT1+1</f>
        <v>67</v>
      </c>
      <c r="BV1" s="220">
        <f t="shared" ref="BV1" si="10">BU1+1</f>
        <v>68</v>
      </c>
      <c r="BW1" s="220">
        <f t="shared" ref="BW1" si="11">BV1+1</f>
        <v>69</v>
      </c>
      <c r="BX1" s="220">
        <f t="shared" ref="BX1" si="12">BW1+1</f>
        <v>70</v>
      </c>
      <c r="BY1" s="220">
        <f t="shared" ref="BY1" si="13">BX1+1</f>
        <v>71</v>
      </c>
      <c r="BZ1" s="220">
        <f t="shared" ref="BZ1" si="14">BY1+1</f>
        <v>72</v>
      </c>
      <c r="CA1" s="220">
        <f t="shared" ref="CA1" si="15">BZ1+1</f>
        <v>73</v>
      </c>
      <c r="CB1" s="220">
        <f t="shared" ref="CB1" si="16">CA1+1</f>
        <v>74</v>
      </c>
      <c r="CC1" s="220">
        <f t="shared" ref="CC1:CE1" si="17">CB1+1</f>
        <v>75</v>
      </c>
      <c r="CD1" s="220">
        <f t="shared" si="17"/>
        <v>76</v>
      </c>
      <c r="CE1" s="220">
        <f t="shared" si="17"/>
        <v>77</v>
      </c>
      <c r="CF1" s="220">
        <f>CE1+2</f>
        <v>79</v>
      </c>
      <c r="CG1" s="220">
        <f t="shared" ref="CG1" si="18">CF1+1</f>
        <v>80</v>
      </c>
      <c r="CH1" s="220">
        <f>CG1+2</f>
        <v>82</v>
      </c>
      <c r="CI1" s="220">
        <f t="shared" ref="CI1" si="19">CH1+1</f>
        <v>83</v>
      </c>
      <c r="CJ1" s="220">
        <f>CI1+2</f>
        <v>85</v>
      </c>
      <c r="CK1" s="220">
        <f>CJ1+1</f>
        <v>86</v>
      </c>
      <c r="CL1" s="220">
        <f>CK1+1</f>
        <v>87</v>
      </c>
      <c r="CM1" s="220">
        <f>CL1+1</f>
        <v>88</v>
      </c>
      <c r="CN1" s="220">
        <f>CM1+2</f>
        <v>90</v>
      </c>
      <c r="CO1" s="220">
        <f>CN1+2</f>
        <v>92</v>
      </c>
      <c r="CP1" s="220">
        <f>CO1+1</f>
        <v>93</v>
      </c>
      <c r="CQ1" s="220">
        <f>CP1+2</f>
        <v>95</v>
      </c>
      <c r="CR1" s="220">
        <f>CQ1+1</f>
        <v>96</v>
      </c>
      <c r="CS1" s="220">
        <f>CR1+3</f>
        <v>99</v>
      </c>
      <c r="CT1" s="220">
        <f>CS1+1</f>
        <v>100</v>
      </c>
      <c r="CU1" s="220">
        <f>CT1+2</f>
        <v>102</v>
      </c>
      <c r="CV1" s="220">
        <f>CU1+2</f>
        <v>104</v>
      </c>
      <c r="CW1" s="220">
        <f>CV1+1</f>
        <v>105</v>
      </c>
      <c r="CX1" s="220"/>
      <c r="CY1" s="220"/>
      <c r="CZ1" s="220"/>
      <c r="DA1" s="220"/>
      <c r="DB1" s="220"/>
      <c r="DC1" s="220"/>
      <c r="DD1" s="220"/>
      <c r="DE1" s="220"/>
      <c r="DF1" s="220"/>
      <c r="DG1" s="220"/>
      <c r="DH1" s="220">
        <v>55</v>
      </c>
      <c r="DI1" s="220">
        <f>DH1+1</f>
        <v>56</v>
      </c>
      <c r="DJ1" s="220">
        <f t="shared" ref="DJ1:DM1" si="20">DI1+1</f>
        <v>57</v>
      </c>
      <c r="DK1" s="220">
        <f t="shared" si="20"/>
        <v>58</v>
      </c>
      <c r="DL1" s="220">
        <f t="shared" si="20"/>
        <v>59</v>
      </c>
      <c r="DM1" s="220">
        <f t="shared" si="20"/>
        <v>60</v>
      </c>
      <c r="DN1" s="220">
        <v>110</v>
      </c>
      <c r="DO1" s="220">
        <f>DN1+3</f>
        <v>113</v>
      </c>
      <c r="DP1" s="220">
        <f>DO1+2</f>
        <v>115</v>
      </c>
      <c r="DQ1" s="220">
        <f t="shared" ref="DQ1:DY1" si="21">DP1+1</f>
        <v>116</v>
      </c>
      <c r="DR1" s="220">
        <f t="shared" si="21"/>
        <v>117</v>
      </c>
      <c r="DS1" s="220">
        <f t="shared" si="21"/>
        <v>118</v>
      </c>
      <c r="DT1" s="220">
        <f t="shared" si="21"/>
        <v>119</v>
      </c>
      <c r="DU1" s="220">
        <f t="shared" si="21"/>
        <v>120</v>
      </c>
      <c r="DV1" s="220">
        <f t="shared" si="21"/>
        <v>121</v>
      </c>
      <c r="DW1" s="220">
        <f t="shared" si="21"/>
        <v>122</v>
      </c>
      <c r="DX1" s="220">
        <f t="shared" si="21"/>
        <v>123</v>
      </c>
      <c r="DY1" s="220">
        <f t="shared" si="21"/>
        <v>124</v>
      </c>
      <c r="DZ1" s="220">
        <f>DY1+2</f>
        <v>126</v>
      </c>
      <c r="EA1" s="220">
        <f>DZ1+1</f>
        <v>127</v>
      </c>
      <c r="EB1" s="220">
        <f t="shared" ref="EB1:EL1" si="22">EA1+1</f>
        <v>128</v>
      </c>
      <c r="EC1" s="220">
        <f t="shared" si="22"/>
        <v>129</v>
      </c>
      <c r="ED1" s="220">
        <f t="shared" si="22"/>
        <v>130</v>
      </c>
      <c r="EE1" s="220">
        <f t="shared" si="22"/>
        <v>131</v>
      </c>
      <c r="EF1" s="220">
        <f t="shared" si="22"/>
        <v>132</v>
      </c>
      <c r="EG1" s="220">
        <f t="shared" si="22"/>
        <v>133</v>
      </c>
      <c r="EH1" s="220">
        <f>EG1+3</f>
        <v>136</v>
      </c>
      <c r="EI1" s="220">
        <f t="shared" si="22"/>
        <v>137</v>
      </c>
      <c r="EJ1" s="220">
        <f t="shared" si="22"/>
        <v>138</v>
      </c>
      <c r="EK1" s="220">
        <f t="shared" si="22"/>
        <v>139</v>
      </c>
      <c r="EL1" s="220">
        <f t="shared" si="22"/>
        <v>140</v>
      </c>
      <c r="EM1" s="220">
        <f>EL1+2</f>
        <v>142</v>
      </c>
      <c r="EN1" s="220">
        <f>EM1+1</f>
        <v>143</v>
      </c>
      <c r="EO1" s="220">
        <f>EN1+1</f>
        <v>144</v>
      </c>
      <c r="EP1" s="220">
        <f>EO1+2</f>
        <v>146</v>
      </c>
      <c r="EQ1" s="220">
        <f>EP1+1</f>
        <v>147</v>
      </c>
      <c r="ER1" s="220">
        <f t="shared" ref="ER1:EU1" si="23">EQ1+1</f>
        <v>148</v>
      </c>
      <c r="ES1" s="220">
        <f t="shared" si="23"/>
        <v>149</v>
      </c>
      <c r="ET1" s="220">
        <f t="shared" si="23"/>
        <v>150</v>
      </c>
      <c r="EU1" s="220">
        <f t="shared" si="23"/>
        <v>151</v>
      </c>
      <c r="EV1" s="220"/>
      <c r="EW1" s="220">
        <v>70</v>
      </c>
      <c r="EX1" s="220">
        <f>EW1+1</f>
        <v>71</v>
      </c>
      <c r="EY1" s="220">
        <f>EX1+2</f>
        <v>73</v>
      </c>
      <c r="EZ1" s="220">
        <f t="shared" ref="EZ1" si="24">EY1+1</f>
        <v>74</v>
      </c>
      <c r="FA1" s="220"/>
      <c r="FB1" s="220">
        <v>116</v>
      </c>
      <c r="FC1" s="220">
        <f>FB1+1</f>
        <v>117</v>
      </c>
      <c r="FD1" s="220">
        <f t="shared" ref="FD1:FI1" si="25">FC1+1</f>
        <v>118</v>
      </c>
      <c r="FE1" s="220">
        <f t="shared" si="25"/>
        <v>119</v>
      </c>
      <c r="FF1" s="220">
        <f t="shared" si="25"/>
        <v>120</v>
      </c>
      <c r="FG1" s="220">
        <f t="shared" si="25"/>
        <v>121</v>
      </c>
      <c r="FH1" s="220">
        <f t="shared" si="25"/>
        <v>122</v>
      </c>
      <c r="FI1" s="220">
        <f t="shared" si="25"/>
        <v>123</v>
      </c>
      <c r="FJ1" s="220"/>
      <c r="FK1" s="220"/>
      <c r="FL1" s="220"/>
      <c r="FM1" s="220"/>
      <c r="FN1" s="220"/>
      <c r="FO1" s="220"/>
      <c r="FP1" s="220"/>
      <c r="FQ1" s="220"/>
      <c r="FR1" s="220"/>
      <c r="FS1" s="220"/>
      <c r="FT1" s="220"/>
      <c r="FU1" s="220"/>
      <c r="FV1" s="220"/>
      <c r="FW1" s="220"/>
      <c r="FX1" s="220"/>
      <c r="FY1" s="220"/>
      <c r="FZ1" s="220"/>
      <c r="GA1" s="220"/>
      <c r="GB1" s="220"/>
      <c r="GC1" s="220"/>
      <c r="GD1" s="220"/>
      <c r="GE1" s="220"/>
      <c r="GF1" s="220"/>
      <c r="GG1" s="220"/>
      <c r="GH1" s="220"/>
      <c r="GI1" s="220"/>
      <c r="GJ1" s="220"/>
      <c r="GK1" s="220"/>
      <c r="GL1" s="220"/>
      <c r="GM1" s="220"/>
      <c r="GN1" s="220"/>
      <c r="GO1" s="220"/>
      <c r="GP1" s="220"/>
      <c r="GQ1" s="220"/>
      <c r="GR1" s="220"/>
      <c r="GS1" s="220"/>
      <c r="GT1" s="220"/>
      <c r="GU1" s="220"/>
      <c r="GV1" s="220"/>
      <c r="GW1" s="220"/>
      <c r="GX1" s="220"/>
      <c r="GY1" s="220"/>
      <c r="GZ1" s="220"/>
      <c r="HA1" s="220"/>
      <c r="HB1" s="220"/>
      <c r="HC1" s="220"/>
      <c r="HD1" s="220"/>
      <c r="HE1" s="220"/>
      <c r="HF1" s="220"/>
      <c r="HG1" s="220"/>
      <c r="HH1" s="220"/>
      <c r="HI1" s="220"/>
      <c r="HJ1" s="220"/>
      <c r="HK1" s="220"/>
      <c r="HL1" s="220"/>
      <c r="HM1" s="220"/>
      <c r="HN1" s="220"/>
      <c r="HO1" s="220"/>
      <c r="HP1" s="220"/>
      <c r="HQ1" s="220"/>
      <c r="HR1" s="220"/>
      <c r="HS1" s="220"/>
      <c r="HT1" s="220"/>
      <c r="HU1" s="220"/>
      <c r="HV1" s="220"/>
      <c r="HW1" s="220"/>
      <c r="HX1" s="220"/>
      <c r="HY1" s="220"/>
      <c r="HZ1" s="220"/>
      <c r="IA1" s="220"/>
      <c r="IB1" s="220"/>
      <c r="IC1" s="220"/>
      <c r="ID1" s="220"/>
      <c r="IE1" s="220"/>
      <c r="IF1" s="220"/>
      <c r="IG1" s="220"/>
      <c r="IH1" s="220"/>
      <c r="II1" s="220"/>
      <c r="IJ1" s="220"/>
      <c r="IK1" s="220"/>
      <c r="IL1" s="220"/>
      <c r="IM1" s="220"/>
      <c r="IN1" s="220"/>
      <c r="IO1" s="220"/>
      <c r="IP1" s="220"/>
      <c r="IQ1" s="220"/>
      <c r="IR1" s="220"/>
      <c r="IS1" s="220"/>
      <c r="IT1" s="220"/>
      <c r="IU1" s="220"/>
      <c r="IV1" s="220"/>
      <c r="IW1" s="220"/>
      <c r="IX1" s="220"/>
      <c r="IY1" s="220"/>
      <c r="IZ1" s="220"/>
      <c r="JA1" s="220"/>
      <c r="JB1" s="220"/>
      <c r="JC1" s="220"/>
      <c r="JD1" s="220"/>
      <c r="JE1" s="220"/>
      <c r="JF1" s="220"/>
      <c r="JG1" s="220"/>
      <c r="JH1" s="220"/>
      <c r="JI1" s="220"/>
      <c r="JJ1" s="220"/>
      <c r="JK1" s="220"/>
      <c r="JL1" s="220"/>
      <c r="JM1" s="220"/>
      <c r="JN1" s="220"/>
      <c r="JO1" s="220"/>
      <c r="JP1" s="220"/>
      <c r="JQ1" s="220"/>
      <c r="JR1" s="220"/>
      <c r="JS1" s="220"/>
      <c r="JT1" s="220"/>
      <c r="JU1" s="220"/>
      <c r="JV1" s="220"/>
      <c r="JW1" s="220"/>
      <c r="JX1" s="220"/>
      <c r="JY1" s="220"/>
      <c r="JZ1" s="220"/>
      <c r="KA1" s="220"/>
      <c r="KB1" s="220"/>
      <c r="KC1" s="220"/>
      <c r="KD1" s="220"/>
      <c r="KE1" s="220"/>
      <c r="KF1" s="220"/>
      <c r="KG1" s="220"/>
      <c r="KH1" s="220"/>
      <c r="KI1" s="220"/>
      <c r="KJ1" s="220"/>
      <c r="KK1" s="220"/>
      <c r="KL1" s="220"/>
      <c r="KM1" s="220"/>
      <c r="KN1" s="220"/>
      <c r="KO1" s="220"/>
      <c r="KP1" s="220"/>
      <c r="KQ1" s="220"/>
      <c r="KR1" s="220"/>
      <c r="KS1" s="220"/>
      <c r="KT1" s="220"/>
      <c r="KU1" s="220"/>
      <c r="KV1" s="220"/>
      <c r="KW1" s="220"/>
      <c r="KX1" s="220"/>
      <c r="KY1" s="220"/>
      <c r="KZ1" s="220"/>
      <c r="LA1" s="220"/>
      <c r="LB1" s="220"/>
      <c r="LC1" s="220"/>
      <c r="LD1" s="220"/>
      <c r="LE1" s="220"/>
      <c r="LF1" s="220"/>
      <c r="LG1" s="220"/>
      <c r="LH1" s="220"/>
      <c r="LI1" s="220"/>
      <c r="LJ1" s="220"/>
      <c r="LK1" s="220"/>
      <c r="LL1" s="220"/>
      <c r="LM1" s="220"/>
      <c r="LN1" s="220"/>
      <c r="LO1" s="220"/>
      <c r="LP1" s="220"/>
      <c r="LQ1" s="220"/>
      <c r="LR1" s="220"/>
      <c r="LS1" s="220"/>
      <c r="LT1" s="220"/>
      <c r="LU1" s="220"/>
      <c r="LV1" s="220"/>
      <c r="LW1" s="220"/>
      <c r="LX1" s="220"/>
      <c r="LY1" s="220"/>
      <c r="LZ1" s="220"/>
      <c r="MA1" s="220"/>
      <c r="MB1" s="220"/>
      <c r="MC1" s="220"/>
      <c r="MD1" s="220"/>
      <c r="ME1" s="220"/>
      <c r="MF1" s="220"/>
      <c r="MG1" s="220"/>
      <c r="MH1" s="220"/>
      <c r="MI1" s="220"/>
      <c r="MJ1" s="220"/>
      <c r="MK1" s="220"/>
      <c r="ML1" s="220"/>
      <c r="MM1" s="220"/>
      <c r="MN1" s="220"/>
      <c r="MO1" s="220"/>
      <c r="MP1" s="220"/>
      <c r="MQ1" s="220"/>
      <c r="MR1" s="220"/>
      <c r="MS1" s="220"/>
      <c r="MT1" s="220"/>
      <c r="MU1" s="220"/>
      <c r="MV1" s="220"/>
      <c r="MW1" s="220"/>
      <c r="MX1" s="220"/>
      <c r="MY1" s="220"/>
      <c r="MZ1" s="220"/>
      <c r="NA1" s="220"/>
      <c r="NB1" s="220"/>
      <c r="NC1" s="220"/>
      <c r="ND1" s="220"/>
      <c r="NE1" s="220"/>
      <c r="NF1" s="220"/>
      <c r="NG1" s="220"/>
      <c r="NH1" s="220"/>
      <c r="NI1" s="220"/>
      <c r="NJ1" s="220"/>
      <c r="NK1" s="220"/>
      <c r="NL1" s="220"/>
      <c r="NM1" s="220"/>
      <c r="NN1" s="220"/>
      <c r="NO1" s="220"/>
      <c r="NP1" s="220"/>
      <c r="NQ1" s="220"/>
      <c r="NR1" s="220"/>
      <c r="NS1" s="220"/>
      <c r="NT1" s="220"/>
      <c r="NU1" s="220"/>
      <c r="NV1" s="220"/>
      <c r="NW1" s="220"/>
      <c r="NX1" s="220"/>
      <c r="NY1" s="220"/>
      <c r="NZ1" s="220"/>
      <c r="OA1" s="220"/>
      <c r="OB1" s="220"/>
      <c r="OC1" s="220"/>
      <c r="OD1" s="220"/>
      <c r="OE1" s="220"/>
      <c r="OF1" s="220"/>
      <c r="OG1" s="220"/>
      <c r="OH1" s="220"/>
      <c r="OI1" s="220"/>
      <c r="OJ1" s="220"/>
      <c r="OK1" s="220"/>
      <c r="OL1" s="220"/>
      <c r="OM1" s="220"/>
      <c r="ON1" s="220"/>
      <c r="OO1" s="220"/>
      <c r="OP1" s="220"/>
      <c r="OQ1" s="220"/>
      <c r="OR1" s="220"/>
      <c r="OS1" s="220"/>
      <c r="OT1" s="220"/>
      <c r="OU1" s="220"/>
      <c r="OV1" s="220"/>
      <c r="OW1" s="220"/>
      <c r="OX1" s="220"/>
      <c r="OY1" s="220"/>
      <c r="OZ1" s="220"/>
      <c r="PA1" s="220"/>
      <c r="PB1" s="220"/>
      <c r="PC1" s="220"/>
      <c r="PD1" s="220"/>
      <c r="PE1" s="220"/>
      <c r="PF1" s="220"/>
      <c r="PG1" s="220"/>
      <c r="PH1" s="220"/>
      <c r="PI1" s="220"/>
      <c r="PJ1" s="220"/>
      <c r="PK1" s="220"/>
      <c r="PL1" s="220"/>
      <c r="PM1" s="220"/>
      <c r="PN1" s="220"/>
      <c r="PO1" s="220"/>
      <c r="PP1" s="220"/>
      <c r="PQ1" s="220"/>
      <c r="PR1" s="220"/>
      <c r="PS1" s="220"/>
      <c r="PT1" s="220"/>
      <c r="PU1" s="220"/>
      <c r="PV1" s="220"/>
      <c r="PW1" s="220"/>
      <c r="PX1" s="220"/>
      <c r="PY1" s="220"/>
      <c r="PZ1" s="220"/>
      <c r="QA1" s="220"/>
      <c r="QB1" s="220"/>
      <c r="QC1" s="220"/>
      <c r="QD1" s="220"/>
      <c r="QE1" s="220"/>
      <c r="QF1" s="220"/>
      <c r="QG1" s="220"/>
      <c r="QH1" s="220"/>
      <c r="QI1" s="220"/>
      <c r="QJ1" s="220"/>
      <c r="QK1" s="220"/>
      <c r="QL1" s="220"/>
      <c r="QM1" s="220"/>
      <c r="QN1" s="220"/>
      <c r="QO1" s="220"/>
      <c r="QP1" s="220"/>
      <c r="QQ1" s="220"/>
      <c r="QR1" s="220"/>
      <c r="QS1" s="220"/>
      <c r="QT1" s="220"/>
      <c r="QU1" s="220"/>
      <c r="QV1" s="220"/>
      <c r="QW1" s="220"/>
      <c r="QX1" s="220"/>
      <c r="QY1" s="220"/>
      <c r="QZ1" s="220"/>
      <c r="RA1" s="220"/>
      <c r="RB1" s="220"/>
      <c r="RC1" s="220"/>
      <c r="RD1" s="220"/>
      <c r="RE1" s="220"/>
      <c r="RF1" s="220"/>
      <c r="RG1" s="220"/>
      <c r="RH1" s="220"/>
      <c r="RI1" s="220"/>
      <c r="RJ1" s="220"/>
      <c r="RK1" s="220"/>
      <c r="RL1" s="220"/>
      <c r="RM1" s="220"/>
      <c r="RN1" s="220"/>
      <c r="RO1" s="220"/>
      <c r="RP1" s="220"/>
      <c r="RQ1" s="220"/>
      <c r="RR1" s="220"/>
      <c r="RS1" s="220"/>
      <c r="RT1" s="220"/>
      <c r="RU1" s="220"/>
      <c r="RV1" s="220"/>
      <c r="RW1" s="220"/>
      <c r="RX1" s="220"/>
      <c r="RY1" s="220"/>
      <c r="RZ1" s="220"/>
      <c r="SA1" s="220"/>
      <c r="SB1" s="220"/>
      <c r="SC1" s="220"/>
      <c r="SD1" s="220"/>
      <c r="SE1" s="220"/>
      <c r="SF1" s="220"/>
      <c r="SG1" s="220"/>
      <c r="SH1" s="220"/>
      <c r="SI1" s="220"/>
      <c r="SJ1" s="220"/>
      <c r="SK1" s="220"/>
      <c r="SL1" s="220"/>
      <c r="SM1" s="220"/>
      <c r="SN1" s="220"/>
      <c r="SO1" s="220"/>
      <c r="SP1" s="220"/>
      <c r="SQ1" s="220"/>
      <c r="SR1" s="220"/>
      <c r="SS1" s="220"/>
      <c r="ST1" s="220"/>
      <c r="SU1" s="220"/>
      <c r="SV1" s="220"/>
      <c r="SW1" s="220"/>
      <c r="SX1" s="220"/>
      <c r="SY1" s="220"/>
      <c r="SZ1" s="220"/>
      <c r="TA1" s="220"/>
      <c r="TB1" s="220"/>
      <c r="TC1" s="220"/>
      <c r="TD1" s="220"/>
      <c r="TE1" s="220"/>
      <c r="TF1" s="220"/>
      <c r="TG1" s="220"/>
      <c r="TH1" s="220"/>
      <c r="TI1" s="220"/>
      <c r="TJ1" s="220"/>
      <c r="TK1" s="220"/>
      <c r="TL1" s="220"/>
      <c r="TM1" s="220"/>
      <c r="TN1" s="220"/>
      <c r="TO1" s="220"/>
      <c r="TP1" s="220"/>
      <c r="TQ1" s="220"/>
      <c r="TR1" s="220"/>
      <c r="TS1" s="220"/>
      <c r="TT1" s="220"/>
      <c r="TU1" s="220"/>
      <c r="TV1" s="220"/>
      <c r="TW1" s="220"/>
      <c r="TX1" s="220"/>
      <c r="TY1" s="220"/>
      <c r="TZ1" s="220"/>
      <c r="UA1" s="220"/>
      <c r="UB1" s="220"/>
      <c r="UC1" s="220"/>
      <c r="UD1" s="220"/>
      <c r="UE1" s="220"/>
      <c r="UF1" s="220"/>
      <c r="UG1" s="220"/>
      <c r="UH1" s="220"/>
      <c r="UI1" s="220"/>
      <c r="UJ1" s="220"/>
      <c r="UK1" s="220"/>
      <c r="UL1" s="220"/>
      <c r="UM1" s="220"/>
      <c r="UN1" s="220"/>
      <c r="UO1" s="220"/>
      <c r="UP1" s="220"/>
      <c r="UQ1" s="220"/>
      <c r="UR1" s="220"/>
      <c r="US1" s="220"/>
      <c r="UT1" s="220"/>
      <c r="UU1" s="220"/>
      <c r="UV1" s="220"/>
      <c r="UW1" s="220"/>
      <c r="UX1" s="220"/>
      <c r="UY1" s="220"/>
      <c r="UZ1" s="220"/>
      <c r="VA1" s="220"/>
      <c r="VB1" s="220"/>
      <c r="VC1" s="220"/>
      <c r="VD1" s="220"/>
      <c r="VE1" s="220"/>
      <c r="VF1" s="220"/>
      <c r="VG1" s="220"/>
      <c r="VH1" s="220"/>
      <c r="VI1" s="220"/>
      <c r="VJ1" s="220"/>
      <c r="VK1" s="220"/>
      <c r="VL1" s="220"/>
      <c r="VM1" s="220"/>
      <c r="VN1" s="220"/>
      <c r="VO1" s="220"/>
      <c r="VP1" s="220"/>
      <c r="VQ1" s="220"/>
      <c r="VR1" s="220"/>
      <c r="VS1" s="220"/>
      <c r="VT1" s="220"/>
      <c r="VU1" s="220"/>
      <c r="VV1" s="220"/>
      <c r="VW1" s="220"/>
      <c r="VX1" s="220"/>
      <c r="VY1" s="220"/>
      <c r="VZ1" s="220"/>
      <c r="WA1" s="220"/>
      <c r="WB1" s="220"/>
      <c r="WC1" s="220"/>
      <c r="WD1" s="220"/>
      <c r="WE1" s="220"/>
      <c r="WF1" s="220"/>
      <c r="WG1" s="220"/>
      <c r="WH1" s="220"/>
      <c r="WI1" s="220"/>
      <c r="WJ1" s="220"/>
      <c r="WK1" s="220"/>
      <c r="WL1" s="220"/>
      <c r="WM1" s="220"/>
      <c r="WN1" s="220"/>
      <c r="WO1" s="220"/>
      <c r="WP1" s="220"/>
      <c r="WQ1" s="220"/>
      <c r="WR1" s="220"/>
      <c r="WS1" s="220"/>
      <c r="WT1" s="220"/>
      <c r="WU1" s="220"/>
      <c r="WV1" s="220"/>
      <c r="WW1" s="220"/>
      <c r="WX1" s="220"/>
      <c r="WY1" s="220"/>
      <c r="WZ1" s="220"/>
      <c r="XA1" s="220"/>
      <c r="XB1" s="220"/>
      <c r="XC1" s="220"/>
      <c r="XD1" s="220"/>
      <c r="XE1" s="220"/>
      <c r="XF1" s="220"/>
      <c r="XG1" s="220"/>
      <c r="XH1" s="220"/>
      <c r="XI1" s="220"/>
      <c r="XJ1" s="220"/>
      <c r="XK1" s="220"/>
      <c r="XL1" s="220"/>
      <c r="XM1" s="220"/>
      <c r="XN1" s="220"/>
      <c r="XO1" s="220"/>
      <c r="XP1" s="220"/>
      <c r="XQ1" s="220"/>
      <c r="XR1" s="220"/>
      <c r="XS1" s="220"/>
      <c r="XT1" s="220"/>
      <c r="XU1" s="220"/>
      <c r="XV1" s="220"/>
      <c r="XW1" s="220"/>
      <c r="XX1" s="220"/>
      <c r="XY1" s="220"/>
      <c r="XZ1" s="220"/>
      <c r="YA1" s="220"/>
      <c r="YB1" s="220"/>
      <c r="YC1" s="220"/>
      <c r="YD1" s="220"/>
      <c r="YE1" s="220"/>
      <c r="YF1" s="220"/>
      <c r="YG1" s="220"/>
      <c r="YH1" s="220"/>
      <c r="YI1" s="220"/>
      <c r="YJ1" s="220"/>
      <c r="YK1" s="220"/>
      <c r="YL1" s="220"/>
      <c r="YM1" s="220"/>
      <c r="YN1" s="220"/>
      <c r="YO1" s="220"/>
      <c r="YP1" s="220"/>
      <c r="YQ1" s="220"/>
      <c r="YR1" s="220"/>
      <c r="YS1" s="220"/>
      <c r="YT1" s="220"/>
      <c r="YU1" s="220"/>
      <c r="YV1" s="220"/>
      <c r="YW1" s="220"/>
      <c r="YX1" s="220"/>
      <c r="YY1" s="220"/>
      <c r="YZ1" s="220"/>
      <c r="ZA1" s="220"/>
      <c r="ZB1" s="220"/>
      <c r="ZC1" s="220"/>
      <c r="ZD1" s="220"/>
      <c r="ZE1" s="220"/>
      <c r="ZF1" s="220"/>
      <c r="ZG1" s="220"/>
      <c r="ZH1" s="220"/>
      <c r="ZI1" s="220"/>
      <c r="ZJ1" s="220"/>
      <c r="ZK1" s="220"/>
      <c r="ZL1" s="220"/>
      <c r="ZM1" s="220"/>
      <c r="ZN1" s="220"/>
      <c r="ZO1" s="220"/>
      <c r="ZP1" s="220"/>
      <c r="ZQ1" s="220"/>
      <c r="ZR1" s="220"/>
      <c r="ZS1" s="220"/>
      <c r="ZT1" s="220"/>
      <c r="ZU1" s="220"/>
      <c r="ZV1" s="220"/>
      <c r="ZW1" s="220"/>
      <c r="ZX1" s="220"/>
      <c r="ZY1" s="220"/>
      <c r="ZZ1" s="220"/>
      <c r="AAA1" s="220"/>
      <c r="AAB1" s="220"/>
      <c r="AAC1" s="220"/>
      <c r="AAD1" s="220"/>
      <c r="AAE1" s="220"/>
      <c r="AAF1" s="220"/>
      <c r="AAG1" s="220"/>
      <c r="AAH1" s="220"/>
      <c r="AAI1" s="220"/>
      <c r="AAJ1" s="220"/>
      <c r="AAK1" s="220"/>
      <c r="AAL1" s="220"/>
      <c r="AAM1" s="220"/>
      <c r="AAN1" s="220"/>
      <c r="AAO1" s="220"/>
      <c r="AAP1" s="220"/>
      <c r="AAQ1" s="220"/>
      <c r="AAR1" s="220"/>
      <c r="AAS1" s="220"/>
      <c r="AAT1" s="220"/>
      <c r="AAU1" s="220"/>
      <c r="AAV1" s="220"/>
      <c r="AAW1" s="220"/>
      <c r="AAX1" s="220"/>
      <c r="AAY1" s="220"/>
      <c r="AAZ1" s="220"/>
      <c r="ABA1" s="220"/>
      <c r="ABB1" s="220"/>
    </row>
    <row r="2" spans="1:730" x14ac:dyDescent="0.25">
      <c r="E2" s="138"/>
      <c r="K2" s="273">
        <v>1</v>
      </c>
      <c r="L2" s="273">
        <v>1</v>
      </c>
      <c r="M2" s="273">
        <v>1</v>
      </c>
      <c r="N2" s="273">
        <v>1</v>
      </c>
      <c r="O2" s="273">
        <f>$N2+1</f>
        <v>2</v>
      </c>
      <c r="P2" s="273">
        <f>$N2+1</f>
        <v>2</v>
      </c>
      <c r="Q2" s="273">
        <f>$N2+1</f>
        <v>2</v>
      </c>
      <c r="R2" s="273">
        <f>$N2+1</f>
        <v>2</v>
      </c>
      <c r="S2" s="273">
        <f>$R2+1</f>
        <v>3</v>
      </c>
      <c r="T2" s="273">
        <f>$R2+1</f>
        <v>3</v>
      </c>
      <c r="U2" s="273">
        <f>$R2+1</f>
        <v>3</v>
      </c>
      <c r="V2" s="273">
        <f>$R2+1</f>
        <v>3</v>
      </c>
      <c r="W2" s="273">
        <f>$V2+1</f>
        <v>4</v>
      </c>
      <c r="X2" s="273">
        <f>$V2+1</f>
        <v>4</v>
      </c>
      <c r="Y2" s="273">
        <f>$V2+1</f>
        <v>4</v>
      </c>
      <c r="Z2" s="273">
        <f>$V2+1</f>
        <v>4</v>
      </c>
      <c r="AA2" s="273">
        <f>$Z2+1</f>
        <v>5</v>
      </c>
      <c r="AB2" s="273">
        <f>$Z2+1</f>
        <v>5</v>
      </c>
      <c r="AC2" s="273">
        <f>$Z2+1</f>
        <v>5</v>
      </c>
      <c r="AD2" s="273">
        <f>$Z2+1</f>
        <v>5</v>
      </c>
      <c r="AE2" s="273">
        <f>$AD2+1</f>
        <v>6</v>
      </c>
      <c r="AF2" s="273">
        <f>$AD2+1</f>
        <v>6</v>
      </c>
      <c r="AG2" s="273">
        <f>$AD2+1</f>
        <v>6</v>
      </c>
      <c r="AH2" s="273">
        <f>$AD2+1</f>
        <v>6</v>
      </c>
      <c r="AI2" s="273">
        <f>$AH2+1</f>
        <v>7</v>
      </c>
      <c r="AJ2" s="273">
        <f>$AH2+1</f>
        <v>7</v>
      </c>
      <c r="AK2" s="273">
        <f>$AH2+1</f>
        <v>7</v>
      </c>
      <c r="AL2" s="273">
        <f>$AH2+1</f>
        <v>7</v>
      </c>
      <c r="AM2" s="273">
        <f>$AL2+1</f>
        <v>8</v>
      </c>
      <c r="AN2" s="273">
        <f>$AL2+1</f>
        <v>8</v>
      </c>
      <c r="AO2" s="273">
        <f>$AL2+1</f>
        <v>8</v>
      </c>
      <c r="AP2" s="273">
        <f>$AL2+1</f>
        <v>8</v>
      </c>
      <c r="AQ2" s="273">
        <f>$AL2+1</f>
        <v>8</v>
      </c>
      <c r="AR2" s="273">
        <f>$AQ2+1</f>
        <v>9</v>
      </c>
      <c r="AS2" s="273">
        <f>$AQ2+1</f>
        <v>9</v>
      </c>
      <c r="AT2" s="273">
        <f>$AQ2+1</f>
        <v>9</v>
      </c>
      <c r="AU2" s="273">
        <f>$AQ2+1</f>
        <v>9</v>
      </c>
      <c r="AV2" s="273">
        <f>$AU2+1</f>
        <v>10</v>
      </c>
      <c r="AW2" s="273">
        <f>$AU2+1</f>
        <v>10</v>
      </c>
      <c r="AX2" s="273">
        <f>$AU2+1</f>
        <v>10</v>
      </c>
      <c r="AY2" s="273">
        <f>$AU2+1</f>
        <v>10</v>
      </c>
      <c r="AZ2" s="273">
        <v>2</v>
      </c>
      <c r="BA2" s="273">
        <f>AZ2</f>
        <v>2</v>
      </c>
      <c r="BB2" s="273">
        <f>BA2+1</f>
        <v>3</v>
      </c>
      <c r="BC2" s="273">
        <f>BB2</f>
        <v>3</v>
      </c>
      <c r="BD2" s="273">
        <f>BC2+1</f>
        <v>4</v>
      </c>
      <c r="BE2" s="273">
        <f>BD2</f>
        <v>4</v>
      </c>
      <c r="BF2" s="273">
        <f>BE2+1</f>
        <v>5</v>
      </c>
      <c r="BG2" s="273">
        <f>BF2</f>
        <v>5</v>
      </c>
      <c r="BH2" s="273">
        <f>BG2+1</f>
        <v>6</v>
      </c>
      <c r="BI2" s="273">
        <f>BH2</f>
        <v>6</v>
      </c>
      <c r="BQ2" s="75"/>
      <c r="CD2" s="75"/>
      <c r="CF2" s="75"/>
      <c r="CH2" s="75"/>
    </row>
    <row r="3" spans="1:730" s="179" customFormat="1" ht="25.05" customHeight="1" thickBot="1" x14ac:dyDescent="0.3">
      <c r="A3" s="178"/>
      <c r="B3" s="179" t="str">
        <f>Translations!$B$343</f>
        <v>Jednotlivá zařízení</v>
      </c>
      <c r="CY3" s="44"/>
      <c r="CZ3" s="44"/>
      <c r="DA3" s="44"/>
      <c r="DB3" s="44"/>
      <c r="DC3" s="44"/>
      <c r="DD3" s="44"/>
      <c r="DE3" s="44"/>
      <c r="DF3" s="44"/>
      <c r="DG3" s="44"/>
      <c r="DH3" s="44"/>
      <c r="EW3" s="220" t="s">
        <v>359</v>
      </c>
    </row>
    <row r="4" spans="1:730" s="181" customFormat="1" ht="262.8" customHeight="1" x14ac:dyDescent="0.25">
      <c r="A4" s="180"/>
      <c r="B4" s="163" t="str">
        <f>IF(INDEX('Opinion Statement (Inst)'!$A:$A,B$1)="","",INDEX('Opinion Statement (Inst)'!$A:$A,B$1))</f>
        <v xml:space="preserve">Jednoznačný identifikační kód: </v>
      </c>
      <c r="C4" s="163" t="str">
        <f>IF(INDEX('Opinion Statement (Inst)'!$A:$A,C$1)="","",INDEX('Opinion Statement (Inst)'!$A:$A,C$1))</f>
        <v xml:space="preserve">Jméno provozovatele: </v>
      </c>
      <c r="D4" s="163" t="str">
        <f>IF(INDEX('Opinion Statement (Inst)'!$A:$A,D$1)="","",INDEX('Opinion Statement (Inst)'!$A:$A,D$1))</f>
        <v>Název zařízení:</v>
      </c>
      <c r="E4" s="163" t="str">
        <f>IF(INDEX('Opinion Statement (Inst)'!$A:$A,E$1)="","",INDEX('Opinion Statement (Inst)'!$A:$A,E$1))</f>
        <v>Vykazované období</v>
      </c>
      <c r="F4" s="163" t="str">
        <f>IF(INDEX('Opinion Statement (Inst)'!$A:$A,F$1)="","",INDEX('Opinion Statement (Inst)'!$A:$A,F$1))</f>
        <v xml:space="preserve">Číslo povolení k vypouštění emisí skleníkových plynů: </v>
      </c>
      <c r="G4" s="163" t="str">
        <f>IF(INDEX('Opinion Statement (Inst)'!$A:$A,G$1)="","",INDEX('Opinion Statement (Inst)'!$A:$A,G$1))</f>
        <v>Datum (data) příslušného plánu klimatické neutrality a doba platnosti každého plánu:</v>
      </c>
      <c r="H4" s="163" t="str">
        <f>IF(INDEX('Opinion Statement (Inst)'!$A:$A,H$1)="","",INDEX('Opinion Statement (Inst)'!$A:$A,H$1))</f>
        <v>Byly výše uvedené plány klimatické neutrality zkontrolovány příslušným orgánem a jsou považovány za vyhovující?</v>
      </c>
      <c r="I4" s="163" t="str">
        <f>IF(INDEX('Opinion Statement (Inst)'!$A:$A,I$1)="","",INDEX('Opinion Statement (Inst)'!$A:$A,I$1))</f>
        <v>Příslušný orgán, který kontroluje plány klimatické neutrality:</v>
      </c>
      <c r="J4" s="172" t="str">
        <f>IF(INDEX('Opinion Statement (Inst)'!$A:$A,J$1)="","",INDEX('Opinion Statement (Inst)'!$A:$A,J$1))</f>
        <v>Činnost podle přílohy I:</v>
      </c>
      <c r="K4" s="338" t="str">
        <f>IF(INDEX('Opinion Statement (Inst)'!$A:$A,K$1)="","",INDEX('Opinion Statement (Inst)'!$A:$A,K$1))</f>
        <v>Dílčí zařízení</v>
      </c>
      <c r="L4" s="339" t="str">
        <f>IF(INDEX('Opinion Statement (Inst)'!$B:$B,L$1)="","",INDEX('Opinion Statement (Inst)'!$B:$B,L$1))</f>
        <v>Intenzita nebo hodnota emisí</v>
      </c>
      <c r="M4" s="339" t="str">
        <f>IF(INDEX('Opinion Statement (Inst)'!$C:$C,M$1)="","",INDEX('Opinion Statement (Inst)'!$C:$C,M$1))</f>
        <v>Typ cíle</v>
      </c>
      <c r="N4" s="340" t="str">
        <f>IF(INDEX('Opinion Statement (Inst)'!$E:$E,N$1)="","",INDEX('Opinion Statement (Inst)'!$E:$E,N$1))</f>
        <v>Cíl splněn</v>
      </c>
      <c r="O4" s="338" t="str">
        <f>IF(INDEX('Opinion Statement (Inst)'!$A:$A,O$1)="","",INDEX('Opinion Statement (Inst)'!$A:$A,O$1))</f>
        <v>Dílčí zařízení</v>
      </c>
      <c r="P4" s="339" t="str">
        <f>IF(INDEX('Opinion Statement (Inst)'!$B:$B,P$1)="","",INDEX('Opinion Statement (Inst)'!$B:$B,P$1))</f>
        <v>Intenzita nebo hodnota emisí</v>
      </c>
      <c r="Q4" s="339" t="str">
        <f>IF(INDEX('Opinion Statement (Inst)'!$C:$C,Q$1)="","",INDEX('Opinion Statement (Inst)'!$C:$C,Q$1))</f>
        <v>Typ cíle</v>
      </c>
      <c r="R4" s="340" t="str">
        <f>IF(INDEX('Opinion Statement (Inst)'!$E:$E,R$1)="","",INDEX('Opinion Statement (Inst)'!$E:$E,R$1))</f>
        <v>Cíl splněn</v>
      </c>
      <c r="S4" s="338" t="str">
        <f>IF(INDEX('Opinion Statement (Inst)'!$A:$A,S$1)="","",INDEX('Opinion Statement (Inst)'!$A:$A,S$1))</f>
        <v>Dílčí zařízení</v>
      </c>
      <c r="T4" s="339" t="str">
        <f>IF(INDEX('Opinion Statement (Inst)'!$B:$B,T$1)="","",INDEX('Opinion Statement (Inst)'!$B:$B,T$1))</f>
        <v>Intenzita nebo hodnota emisí</v>
      </c>
      <c r="U4" s="339" t="str">
        <f>IF(INDEX('Opinion Statement (Inst)'!$C:$C,U$1)="","",INDEX('Opinion Statement (Inst)'!$C:$C,U$1))</f>
        <v>Typ cíle</v>
      </c>
      <c r="V4" s="340" t="str">
        <f>IF(INDEX('Opinion Statement (Inst)'!$E:$E,V$1)="","",INDEX('Opinion Statement (Inst)'!$E:$E,V$1))</f>
        <v>Cíl splněn</v>
      </c>
      <c r="W4" s="338" t="str">
        <f>IF(INDEX('Opinion Statement (Inst)'!$A:$A,W$1)="","",INDEX('Opinion Statement (Inst)'!$A:$A,W$1))</f>
        <v>Dílčí zařízení</v>
      </c>
      <c r="X4" s="339" t="str">
        <f>IF(INDEX('Opinion Statement (Inst)'!$B:$B,X$1)="","",INDEX('Opinion Statement (Inst)'!$B:$B,X$1))</f>
        <v>Intenzita nebo hodnota emisí</v>
      </c>
      <c r="Y4" s="339" t="str">
        <f>IF(INDEX('Opinion Statement (Inst)'!$C:$C,Y$1)="","",INDEX('Opinion Statement (Inst)'!$C:$C,Y$1))</f>
        <v>Typ cíle</v>
      </c>
      <c r="Z4" s="340" t="str">
        <f>IF(INDEX('Opinion Statement (Inst)'!$E:$E,Z$1)="","",INDEX('Opinion Statement (Inst)'!$E:$E,Z$1))</f>
        <v>Cíl splněn</v>
      </c>
      <c r="AA4" s="338" t="str">
        <f>IF(INDEX('Opinion Statement (Inst)'!$A:$A,AA$1)="","",INDEX('Opinion Statement (Inst)'!$A:$A,AA$1))</f>
        <v>Dílčí zařízení</v>
      </c>
      <c r="AB4" s="339" t="str">
        <f>IF(INDEX('Opinion Statement (Inst)'!$B:$B,AB$1)="","",INDEX('Opinion Statement (Inst)'!$B:$B,AB$1))</f>
        <v>Intenzita nebo hodnota emisí</v>
      </c>
      <c r="AC4" s="339" t="str">
        <f>IF(INDEX('Opinion Statement (Inst)'!$C:$C,AC$1)="","",INDEX('Opinion Statement (Inst)'!$C:$C,AC$1))</f>
        <v>Typ cíle</v>
      </c>
      <c r="AD4" s="340" t="str">
        <f>IF(INDEX('Opinion Statement (Inst)'!$E:$E,AD$1)="","",INDEX('Opinion Statement (Inst)'!$E:$E,AD$1))</f>
        <v>Cíl splněn</v>
      </c>
      <c r="AE4" s="338" t="str">
        <f>IF(INDEX('Opinion Statement (Inst)'!$A:$A,AE$1)="","",INDEX('Opinion Statement (Inst)'!$A:$A,AE$1))</f>
        <v>Dílčí zařízení</v>
      </c>
      <c r="AF4" s="339" t="str">
        <f>IF(INDEX('Opinion Statement (Inst)'!$B:$B,AF$1)="","",INDEX('Opinion Statement (Inst)'!$B:$B,AF$1))</f>
        <v>Intenzita nebo hodnota emisí</v>
      </c>
      <c r="AG4" s="339" t="str">
        <f>IF(INDEX('Opinion Statement (Inst)'!$C:$C,AG$1)="","",INDEX('Opinion Statement (Inst)'!$C:$C,AG$1))</f>
        <v>Typ cíle</v>
      </c>
      <c r="AH4" s="340" t="str">
        <f>IF(INDEX('Opinion Statement (Inst)'!$E:$E,AH$1)="","",INDEX('Opinion Statement (Inst)'!$E:$E,AH$1))</f>
        <v>Cíl splněn</v>
      </c>
      <c r="AI4" s="338" t="str">
        <f>IF(INDEX('Opinion Statement (Inst)'!$A:$A,AI$1)="","",INDEX('Opinion Statement (Inst)'!$A:$A,AI$1))</f>
        <v>Dílčí zařízení</v>
      </c>
      <c r="AJ4" s="339" t="str">
        <f>IF(INDEX('Opinion Statement (Inst)'!$B:$B,AJ$1)="","",INDEX('Opinion Statement (Inst)'!$B:$B,AJ$1))</f>
        <v>Intenzita nebo hodnota emisí</v>
      </c>
      <c r="AK4" s="339" t="str">
        <f>IF(INDEX('Opinion Statement (Inst)'!$C:$C,AK$1)="","",INDEX('Opinion Statement (Inst)'!$C:$C,AK$1))</f>
        <v>Typ cíle</v>
      </c>
      <c r="AL4" s="340" t="str">
        <f>IF(INDEX('Opinion Statement (Inst)'!$E:$E,AL$1)="","",INDEX('Opinion Statement (Inst)'!$E:$E,AL$1))</f>
        <v>Cíl splněn</v>
      </c>
      <c r="AM4" s="338" t="str">
        <f>IF(INDEX('Opinion Statement (Inst)'!$A:$A,AM$1)="","",INDEX('Opinion Statement (Inst)'!$A:$A,AM$1))</f>
        <v>Dílčí zařízení</v>
      </c>
      <c r="AN4" s="339" t="str">
        <f>IF(INDEX('Opinion Statement (Inst)'!$B:$B,AN$1)="","",INDEX('Opinion Statement (Inst)'!$B:$B,AN$1))</f>
        <v>Intenzita nebo hodnota emisí</v>
      </c>
      <c r="AO4" s="339" t="str">
        <f>IF(INDEX('Opinion Statement (Inst)'!$C:$C,AO$1)="","",INDEX('Opinion Statement (Inst)'!$C:$C,AO$1))</f>
        <v>Typ cíle</v>
      </c>
      <c r="AP4" s="339" t="str">
        <f>IF(INDEX('Opinion Statement (Inst)'!$D:$D,AP$1)="","",INDEX('Opinion Statement (Inst)'!$D:$D,AP$1))</f>
        <v/>
      </c>
      <c r="AQ4" s="340" t="str">
        <f>IF(INDEX('Opinion Statement (Inst)'!$E:$E,AQ$1)="","",INDEX('Opinion Statement (Inst)'!$E:$E,AQ$1))</f>
        <v>Cíl splněn</v>
      </c>
      <c r="AR4" s="338" t="str">
        <f>IF(INDEX('Opinion Statement (Inst)'!$A:$A,AR$1)="","",INDEX('Opinion Statement (Inst)'!$A:$A,AR$1))</f>
        <v>Dílčí zařízení</v>
      </c>
      <c r="AS4" s="339" t="str">
        <f>IF(INDEX('Opinion Statement (Inst)'!$B:$B,AS$1)="","",INDEX('Opinion Statement (Inst)'!$B:$B,AS$1))</f>
        <v>Intenzita nebo hodnota emisí</v>
      </c>
      <c r="AT4" s="339" t="str">
        <f>IF(INDEX('Opinion Statement (Inst)'!$C:$C,AT$1)="","",INDEX('Opinion Statement (Inst)'!$C:$C,AT$1))</f>
        <v>Typ cíle</v>
      </c>
      <c r="AU4" s="340" t="str">
        <f>IF(INDEX('Opinion Statement (Inst)'!$E:$E,AU$1)="","",INDEX('Opinion Statement (Inst)'!$E:$E,AU$1))</f>
        <v>Cíl splněn</v>
      </c>
      <c r="AV4" s="338" t="str">
        <f>IF(INDEX('Opinion Statement (Inst)'!$A:$A,AV$1)="","",INDEX('Opinion Statement (Inst)'!$A:$A,AV$1))</f>
        <v>Dílčí zařízení</v>
      </c>
      <c r="AW4" s="339" t="str">
        <f>IF(INDEX('Opinion Statement (Inst)'!$B:$B,AW$1)="","",INDEX('Opinion Statement (Inst)'!$B:$B,AW$1))</f>
        <v>Intenzita nebo hodnota emisí</v>
      </c>
      <c r="AX4" s="339" t="str">
        <f>IF(INDEX('Opinion Statement (Inst)'!$C:$C,AX$1)="","",INDEX('Opinion Statement (Inst)'!$C:$C,AX$1))</f>
        <v>Typ cíle</v>
      </c>
      <c r="AY4" s="340" t="str">
        <f>IF(INDEX('Opinion Statement (Inst)'!$E:$E,AY$1)="","",INDEX('Opinion Statement (Inst)'!$E:$E,AY$1))</f>
        <v>Cíl splněn</v>
      </c>
      <c r="AZ4" s="761" t="str">
        <f>IF(INDEX('Opinion Statement (Inst)'!$B:$B,AZ$1)="","",INDEX('Opinion Statement (Inst)'!$B:$B,AZ$1))</f>
        <v>Milníky pro stávající vykazované období stanovené v plánu klimatické neutrality byly splněny s výjimkou těchto:</v>
      </c>
      <c r="BA4" s="762"/>
      <c r="BB4" s="762"/>
      <c r="BC4" s="762"/>
      <c r="BD4" s="762"/>
      <c r="BE4" s="762"/>
      <c r="BF4" s="762"/>
      <c r="BG4" s="762"/>
      <c r="BH4" s="277"/>
      <c r="BI4" s="278"/>
      <c r="BJ4" s="165" t="str">
        <f>IF(INDEX('Opinion Statement (Inst)'!$A:$A,BJ$1)="","",INDEX('Opinion Statement (Inst)'!$A:$A,BJ$1))</f>
        <v>Došlo ve vykazovaném období k nějakým změnám, které mají vliv na milníky a cíle?</v>
      </c>
      <c r="BK4" s="763" t="str">
        <f>IF(INDEX('Opinion Statement (Inst)'!$A:$A,BK$1)="","",INDEX('Opinion Statement (Inst)'!$A:$A,BK$1))</f>
        <v>Byl plán pro klimatickou neutralitu aktualizován s ohledem na milníky a cíle během vykazovaného období? (Článek 22d FAR)?</v>
      </c>
      <c r="BL4" s="165" t="str">
        <f>IF(INDEX('Opinion Statement (Inst)'!$A:$A,BL$1)="","",INDEX('Opinion Statement (Inst)'!$A:$A,BL$1))</f>
        <v>Místo provozovatele / zařízení bylo během ověřování zprávy o klimatické neutralitě fyzicky navštíveno:</v>
      </c>
      <c r="BM4" s="763" t="str">
        <f>IF(INDEX('Opinion Statement (Inst)'!$A:$A,BM$1)="","",INDEX('Opinion Statement (Inst)'!$A:$A,BM$1))</f>
        <v>Článek 34A nařízení AVR2 – odůvodnění provedení virtuální prohlídky místa z důvodu vyšší moci a informace o tom, jak byla „prohlídka“ provedena a rizika ověření snížena:</v>
      </c>
      <c r="BN4" s="274" t="str">
        <f>IF(INDEX('Opinion Statement (Inst)'!$A:$A,BN$1)="","",INDEX('Opinion Statement (Inst)'!$A:$A,BN$1))</f>
        <v>Datum schválení virtuální prohlídky na místě příslušným orgánem:</v>
      </c>
      <c r="BO4" s="274" t="str">
        <f>IF(INDEX('Opinion Statement (Inst)'!$A:$A,BO$1)="","",INDEX('Opinion Statement (Inst)'!$A:$A,BO$1))</f>
        <v xml:space="preserve"> Datum prohlídky na místě [čl. 21 odst. 1 nařízení AVR]:</v>
      </c>
      <c r="BP4" s="274" t="str">
        <f>IF(INDEX('Opinion Statement (Inst)'!$A:$A,BP$1)="","",INDEX('Opinion Statement (Inst)'!$A:$A,BP$1))</f>
        <v>Počet dní na místě:</v>
      </c>
      <c r="BQ4" s="274" t="str">
        <f>IF(INDEX('Opinion Statement (Inst)'!$A:$A,BQ$1)="","",INDEX('Opinion Statement (Inst)'!$A:$A,BQ$1))</f>
        <v>Jméno (hlavního) auditora nebo (hlavních) auditorů systému Evropské unie pro obchodování s emisemi / technických odborníků provádějících prohlídky na místě:</v>
      </c>
      <c r="BR4" s="274" t="str">
        <f>IF(INDEX('Opinion Statement (Inst)'!$A:$A,BR$1)="","",INDEX('Opinion Statement (Inst)'!$A:$A,BR$1))</f>
        <v>Plán klimatické neutrality v souladu s pravidly FAR a nařízením 2023/2441?</v>
      </c>
      <c r="BS4" s="274" t="str">
        <f>IF(INDEX('Opinion Statement (Inst)'!$A:$A,BS$1)="","",INDEX('Opinion Statement (Inst)'!$A:$A,BS$1))</f>
        <v>Došlo v plánu klimatické neutrality nebo ve zprávě o klimatické neutralitě ke změnám, které mají vliv na milníky a cíle?</v>
      </c>
      <c r="BT4" s="274" t="str">
        <f>IF(INDEX('Opinion Statement (Inst)'!$A:$A,BT$1)="","",INDEX('Opinion Statement (Inst)'!$A:$A,BT$1))</f>
        <v>Článek 22d: byly příslušnému orgánu oznámeny změny plánu klimatické neutrality?</v>
      </c>
      <c r="BU4" s="274" t="str">
        <f>IF(INDEX('Opinion Statement (Inst)'!$A:$A,BU$1)="","",INDEX('Opinion Statement (Inst)'!$A:$A,BU$1))</f>
        <v xml:space="preserve">Čl. 16 odst. 2 písm. ca): Hranice zařízení stanovené v MRR a dílčích zařízeních stanovených ve FAR jsou konzistentní?
</v>
      </c>
      <c r="BV4" s="274" t="str">
        <f>IF(INDEX('Opinion Statement (Inst)'!$A:$A,BV$1)="","",INDEX('Opinion Statement (Inst)'!$A:$A,BV$1))</f>
        <v>Čl. 16 odst. 2 písm. fb): Historické emise, úrovně emisí a úrovně činnosti jsou v souladu s údaji obsaženými ve výkazech základních údajů a výkazech úrovní činnosti?</v>
      </c>
      <c r="BW4" s="274" t="str">
        <f>IF(INDEX('Opinion Statement (Inst)'!$A:$A,BW$1)="","",INDEX('Opinion Statement (Inst)'!$A:$A,BW$1))</f>
        <v>Čl. 7 odst. 4 a článek 17c: Byl správně uplatněn plán klimatické neutrality?</v>
      </c>
      <c r="BX4" s="274" t="str">
        <f>IF(INDEX('Opinion Statement (Inst)'!$A:$A,BX$1)="","",INDEX('Opinion Statement (Inst)'!$A:$A,BX$1))</f>
        <v>Čl. 17c písm. a): Byla provedena opatření týkající se milníků a cílů a bylo dokončeno jejich provádění?</v>
      </c>
      <c r="BY4" s="274" t="str">
        <f>IF(INDEX('Opinion Statement (Inst)'!$A:$A,BY$1)="","",INDEX('Opinion Statement (Inst)'!$A:$A,BY$1))</f>
        <v>Čl. 17c písm. c): Jsou důkazy o dosažení milníků a cílů v souladu s plánem klimatické neutrality?</v>
      </c>
      <c r="BZ4" s="274" t="str">
        <f>IF(INDEX('Opinion Statement (Inst)'!$A:$A,BZ$1)="","",INDEX('Opinion Statement (Inst)'!$A:$A,BZ$1))</f>
        <v>Čl. 17c písm. d): K prokázání toho, zda bylo dosaženo milníků a cílů stanovených v plánu klimatické neutrality, se používají vhodné údaje?</v>
      </c>
      <c r="CA4" s="274" t="str">
        <f>IF(INDEX('Opinion Statement (Inst)'!$A:$A,CA$1)="","",INDEX('Opinion Statement (Inst)'!$A:$A,CA$1))</f>
        <v>Čl. 17c písm. e): Je výpočet údajů použitých k prokázání toho, zda bylo dosaženo milníků a cílů stanovených v plánu klimatické neutrality správný?</v>
      </c>
      <c r="CB4" s="274" t="str">
        <f>IF(INDEX('Opinion Statement (Inst)'!$A:$A,CB$1)="","",INDEX('Opinion Statement (Inst)'!$A:$A,CB$1))</f>
        <v xml:space="preserve">Čl. 17c písm. e): Údaje použité k prokázání toho, že bylo dosaženo milníků a cílů, jsou v souladu s dalšími relevantními údaji v ověřeném výkazu emisí, výkazu základních údajů a zprávou o úrovni činnosti? </v>
      </c>
      <c r="CC4" s="274" t="str">
        <f>IF(INDEX('Opinion Statement (Inst)'!$A:$A,CC$1)="","",INDEX('Opinion Statement (Inst)'!$A:$A,CC$1))</f>
        <v>Čl. 17c písm. f): Dosažené cíle prokazují snížení v souladu s odhadovaným snížením emisí skleníkových plynů popsaným v plánu klimatické neutrality?</v>
      </c>
      <c r="CD4" s="752" t="str">
        <f>IF(INDEX('Opinion Statement (Inst)'!$A:$A,CD$1)="","",INDEX('Opinion Statement (Inst)'!$A:$A,CD$1))</f>
        <v>Byly napraveny neshody z předchozího období?</v>
      </c>
      <c r="CE4" s="754"/>
      <c r="CF4" s="752" t="str">
        <f>IF(INDEX('Opinion Statement (Inst)'!$A:$A,CF$1)="","",INDEX('Opinion Statement (Inst)'!$A:$A,CF$1))</f>
        <v>Zlepšení provedená v předchozím období byla provedena správně?</v>
      </c>
      <c r="CG4" s="754"/>
      <c r="CH4" s="752" t="str">
        <f>IF(INDEX('Opinion Statement (Inst)'!$A:$A,CH$1)="","",INDEX('Opinion Statement (Inst)'!$A:$A,CH$1))</f>
        <v>Čl. 14 písm. a) a čl. 16 odst. 2: Údaje a tok údajů byly podrobně ověřeny a zpětně až ke zdroji?</v>
      </c>
      <c r="CI4" s="754"/>
      <c r="CJ4" s="274" t="str">
        <f>IF(INDEX('Opinion Statement (Inst)'!$A:$A,CJ$1)="","",INDEX('Opinion Statement (Inst)'!$A:$A,CJ$1))</f>
        <v>Čl. 14 písm. B): Kontrolní činnosti jsou dokumentovány, implementovány, udržovány a účinné ve zmírňování nevyhnutelných rizik?</v>
      </c>
      <c r="CK4" s="274" t="str">
        <f>IF(INDEX('Opinion Statement (Inst)'!$A:$A,CK$1)="","",INDEX('Opinion Statement (Inst)'!$A:$A,CK$1))</f>
        <v>Jsou příslušné postupy zdokumentovány, prováděny, udržovány a jsou účinné pro zmírnění inherentních a kontrolních rizik?</v>
      </c>
      <c r="CL4" s="752" t="str">
        <f>IF(INDEX('Opinion Statement (Inst)'!$A:$A,CL$1)="","",INDEX('Opinion Statement (Inst)'!$A:$A,CL$1))</f>
        <v>Čl. 18 odst. 4: Existují nedostatky v údajích?</v>
      </c>
      <c r="CM4" s="754"/>
      <c r="CN4" s="274" t="str">
        <f>IF(INDEX('Opinion Statement (Inst)'!$A:$A,CN$1)="","",INDEX('Opinion Statement (Inst)'!$A:$A,CN$1))</f>
        <v>Čl. 18 odst. 4: Ověření metod použitých pro chybějící údaje:</v>
      </c>
      <c r="CO4" s="752" t="str">
        <f>IF(INDEX('Opinion Statement (Inst)'!$A:$A,CO$1)="","",INDEX('Opinion Statement (Inst)'!$A:$A,CO$1))</f>
        <v>Byly splněny pokyny EK týkající se plánů klimatické neutrality a pravidel FAR?</v>
      </c>
      <c r="CP4" s="754"/>
      <c r="CQ4" s="752" t="str">
        <f>IF(INDEX('Opinion Statement (Inst)'!$A:$A,CQ$1)="","",INDEX('Opinion Statement (Inst)'!$A:$A,CQ$1))</f>
        <v>Jsou splněny pokyny příslušného orgánu k nařízení k ALC, FAR a plánům klimatické neutrality (jsou-li relevantní)?</v>
      </c>
      <c r="CR4" s="754"/>
      <c r="CS4" s="752" t="str">
        <f>IF(INDEX('Opinion Statement (Inst)'!$A:$A,CS$1)="","",INDEX('Opinion Statement (Inst)'!$A:$A,CS$1))</f>
        <v>Úplnost:</v>
      </c>
      <c r="CT4" s="754"/>
      <c r="CU4" s="752" t="str">
        <f>IF(INDEX('Opinion Statement (Inst)'!$A:$A,CU$1)="","",INDEX('Opinion Statement (Inst)'!$A:$A,CU$1))</f>
        <v>Přesnost:</v>
      </c>
      <c r="CV4" s="754"/>
      <c r="CW4" s="752" t="str">
        <f>IF(INDEX('Opinion Statement (Inst)'!$A:$A,CW$1)="","",INDEX('Opinion Statement (Inst)'!$A:$A,CW$1))</f>
        <v>Spolehlivost:</v>
      </c>
      <c r="CX4" s="754"/>
      <c r="CY4" s="173" t="str">
        <f>'Annex 1 - Findings'!$B$6</f>
        <v>Neopravené nepřesnosti, které nebyly opraveny před vydáním opravené zprávy o ověření</v>
      </c>
      <c r="CZ4" s="169"/>
      <c r="DA4" s="169" t="str">
        <f>'Annex 1 - Findings'!$B$18</f>
        <v>Neopravené případy nesouladu s pravidly nařízení ALC, providly FAR nebo nařízením 2023/2441, které byly zjištěny během ověřování</v>
      </c>
      <c r="DB4" s="169"/>
      <c r="DC4" s="169" t="str">
        <f>'Annex 1 - Findings'!$B$30</f>
        <v>Neopravené neshody s plánem klimatické neutrality</v>
      </c>
      <c r="DD4" s="169"/>
      <c r="DE4" s="163" t="str">
        <f>'Annex 1 - Findings'!$B$43</f>
        <v xml:space="preserve">Doporučená zlepšení, pokud existují </v>
      </c>
      <c r="DF4" s="174" t="str">
        <f>Q25</f>
        <v>Zjištění z předchozího období nebo vylepšení, která NEBYLA vyřešena.  
Jakákoli zjištění nebo vylepšení nahlášená ve zprávě o ověření pro výkaz údajů o předchozím období přidělování, která byla vyřešena, zde nemusí být uvedena.</v>
      </c>
      <c r="DG4" s="174" t="str">
        <f>S25</f>
        <v>A) identifikované ověřovatelem, které NEJSOU hlášeny příslušnému orgánu</v>
      </c>
      <c r="DH4" s="274" t="str">
        <f>IF(INDEX('Opinion Statement (Inst)'!$A:$A,DH$1)="","",INDEX('Opinion Statement (Inst)'!$A:$A,DH$1))</f>
        <v>Místo provozovatele / zařízení bylo během ověřování zprávy o klimatické neutralitě fyzicky navštíveno:</v>
      </c>
      <c r="DI4" s="274" t="str">
        <f>IF(INDEX('Opinion Statement (Inst)'!$A:$A,DI$1)="","",INDEX('Opinion Statement (Inst)'!$A:$A,DI$1))</f>
        <v>Článek 34A nařízení AVR2 – odůvodnění provedení virtuální prohlídky místa z důvodu vyšší moci a informace o tom, jak byla „prohlídka“ provedena a rizika ověření snížena:</v>
      </c>
      <c r="DJ4" s="274" t="str">
        <f>IF(INDEX('Opinion Statement (Inst)'!$A:$A,DJ$1)="","",INDEX('Opinion Statement (Inst)'!$A:$A,DJ$1))</f>
        <v>Datum schválení virtuální prohlídky na místě příslušným orgánem:</v>
      </c>
      <c r="DK4" s="274" t="str">
        <f>IF(INDEX('Opinion Statement (Inst)'!$A:$A,DK$1)="","",INDEX('Opinion Statement (Inst)'!$A:$A,DK$1))</f>
        <v xml:space="preserve"> Datum prohlídky na místě [čl. 21 odst. 1 nařízení AVR]:</v>
      </c>
      <c r="DL4" s="274" t="str">
        <f>IF(INDEX('Opinion Statement (Inst)'!$A:$A,DL$1)="","",INDEX('Opinion Statement (Inst)'!$A:$A,DL$1))</f>
        <v>Počet dní na místě:</v>
      </c>
      <c r="DM4" s="274" t="str">
        <f>IF(INDEX('Opinion Statement (Inst)'!$A:$A,DM$1)="","",INDEX('Opinion Statement (Inst)'!$A:$A,DM$1))</f>
        <v>Jméno (hlavního) auditora nebo (hlavních) auditorů systému Evropské unie pro obchodování s emisemi / technických odborníků provádějících prohlídky na místě:</v>
      </c>
      <c r="DN4" s="274" t="str">
        <f>IF(INDEX('Opinion Statement (Inst)'!$A:$A,DN$1)="","",INDEX('Opinion Statement (Inst)'!$A:$A,DN$1))</f>
        <v xml:space="preserve">POSUDEK – ověřeno jako uspokojivé: </v>
      </c>
      <c r="DO4" s="274" t="str">
        <f>IF(INDEX('Opinion Statement (Inst)'!$A:$A,DO$1)="","",INDEX('Opinion Statement (Inst)'!$A:$A,DO$1))</f>
        <v xml:space="preserve">POSUDEK – ověřeno s komentáři: </v>
      </c>
      <c r="DP4" s="755" t="str">
        <f>IF(INDEX('Opinion Statement (Inst)'!$A:$A,DP$1)="","",INDEX('Opinion Statement (Inst)'!$A:$A,DP$1))</f>
        <v>Komentáře, které upřesňují posudek:</v>
      </c>
      <c r="DQ4" s="767"/>
      <c r="DR4" s="767"/>
      <c r="DS4" s="767"/>
      <c r="DT4" s="767"/>
      <c r="DU4" s="767"/>
      <c r="DV4" s="767"/>
      <c r="DW4" s="767"/>
      <c r="DX4" s="767"/>
      <c r="DY4" s="756"/>
      <c r="DZ4" s="752" t="str">
        <f>IF(INDEX('Opinion Statement (Inst)'!$A:$A,DZ$1)="","",INDEX('Opinion Statement (Inst)'!$A:$A,DZ$1))</f>
        <v xml:space="preserve">POSUDEK – neověřeno: </v>
      </c>
      <c r="EA4" s="753"/>
      <c r="EB4" s="753"/>
      <c r="EC4" s="753"/>
      <c r="ED4" s="753"/>
      <c r="EE4" s="753"/>
      <c r="EF4" s="753"/>
      <c r="EG4" s="754"/>
      <c r="EH4" s="274" t="str">
        <f>IF(INDEX('Opinion Statement (Inst)'!$A:$A,EH$1)="","",INDEX('Opinion Statement (Inst)'!$A:$A,EH$1))</f>
        <v>Hlavní auditor systému EU ETS:</v>
      </c>
      <c r="EI4" s="274" t="str">
        <f>IF(INDEX('Opinion Statement (Inst)'!$A:$A,EI$1)="","",INDEX('Opinion Statement (Inst)'!$A:$A,EI$1))</f>
        <v>Auditoři systému EU ETS:</v>
      </c>
      <c r="EJ4" s="274" t="str">
        <f>IF(INDEX('Opinion Statement (Inst)'!$A:$A,EJ$1)="","",INDEX('Opinion Statement (Inst)'!$A:$A,EJ$1))</f>
        <v>Techničtí odborníci (auditor systému EU ETS):</v>
      </c>
      <c r="EK4" s="274" t="str">
        <f>IF(INDEX('Opinion Statement (Inst)'!$A:$A,EK$1)="","",INDEX('Opinion Statement (Inst)'!$A:$A,EK$1))</f>
        <v>Osoba provádějící nezávislý přezkum:</v>
      </c>
      <c r="EL4" s="274" t="str">
        <f>IF(INDEX('Opinion Statement (Inst)'!$A:$A,EL$1)="","",INDEX('Opinion Statement (Inst)'!$A:$A,EL$1))</f>
        <v>Techničtí odborníci (nezávislý přezkum):</v>
      </c>
      <c r="EM4" s="274" t="str">
        <f>IF(INDEX('Opinion Statement (Inst)'!$A:$A,EM$1)="","",INDEX('Opinion Statement (Inst)'!$A:$A,EM$1))</f>
        <v>Podepsáno jménem :</v>
      </c>
      <c r="EN4" s="274" t="str">
        <f>IF(INDEX('Opinion Statement (Inst)'!$A:$A,EN$1)="","",INDEX('Opinion Statement (Inst)'!$A:$A,EN$1))</f>
        <v>Jméno podepisující osoby:</v>
      </c>
      <c r="EO4" s="274" t="str">
        <f>IF(INDEX('Opinion Statement (Inst)'!$A:$A,EO$1)="","",INDEX('Opinion Statement (Inst)'!$A:$A,EO$1))</f>
        <v>Datum vydání posudku:</v>
      </c>
      <c r="EP4" s="274" t="str">
        <f>IF(INDEX('Opinion Statement (Inst)'!$A:$A,EP$1)="","",INDEX('Opinion Statement (Inst)'!$A:$A,EP$1))</f>
        <v>Jméno ověřovatele:</v>
      </c>
      <c r="EQ4" s="274" t="str">
        <f>IF(INDEX('Opinion Statement (Inst)'!$A:$A,EQ$1)="","",INDEX('Opinion Statement (Inst)'!$A:$A,EQ$1))</f>
        <v>Kontaktní adresa:</v>
      </c>
      <c r="ER4" s="274" t="str">
        <f>IF(INDEX('Opinion Statement (Inst)'!$A:$A,ER$1)="","",INDEX('Opinion Statement (Inst)'!$A:$A,ER$1))</f>
        <v>Datum smlouvy o ověření:</v>
      </c>
      <c r="ES4" s="274" t="str">
        <f>IF(INDEX('Opinion Statement (Inst)'!$A:$A,ES$1)="","",INDEX('Opinion Statement (Inst)'!$A:$A,ES$1))</f>
        <v>Je ověřovatel akreditován nebo je certifikovanou fyzickou osobou?</v>
      </c>
      <c r="ET4" s="274" t="str">
        <f>IF(INDEX('Opinion Statement (Inst)'!$A:$A,ET$1)="","",INDEX('Opinion Statement (Inst)'!$A:$A,ET$1))</f>
        <v>Název vnitrostátního akreditačního orgánu nebo ověřovatele Certifikačního vnitrostátního orgánu:</v>
      </c>
      <c r="EU4" s="274" t="str">
        <f>IF(INDEX('Opinion Statement (Inst)'!$A:$A,EU$1)="","",INDEX('Opinion Statement (Inst)'!$A:$A,EU$1))</f>
        <v xml:space="preserve">Číslo akreditace / certifikace: </v>
      </c>
      <c r="EW4" s="285" t="str">
        <f>IF(INDEX('Annex 1 - Findings'!$B:$B,EW$1)="","",INDEX('Annex 1 - Findings'!$B:$B,EW$1))</f>
        <v>Vyskytly se chybějící údajepoužité k prokázání toho, že bylo dosaženo milníků a cílů?</v>
      </c>
      <c r="EX4" s="285" t="str">
        <f>IF(INDEX('Annex 1 - Findings'!$B:$B,EX$1)="","",INDEX('Annex 1 - Findings'!$B:$B,EX$1))</f>
        <v>Pokud ano, byl přístup použitý provozovatelem ke kompenzaci chybějících údajů založen na přiměřených důkazech?</v>
      </c>
      <c r="EY4" s="768" t="str">
        <f>IF(INDEX('Annex 1 - Findings'!$B:$B,EY$1)="","",INDEX('Annex 1 - Findings'!$B:$B,EY$1))</f>
        <v>Byly údaje požadované nařízením 2023/2441 podhodnoceny nebo nadhodnoceny (pokud ano, uveďte další podrobnosti níže):</v>
      </c>
      <c r="EZ4" s="769"/>
    </row>
    <row r="5" spans="1:730" ht="25.2" customHeight="1" x14ac:dyDescent="0.25">
      <c r="B5" s="164"/>
      <c r="C5" s="164"/>
      <c r="D5" s="164"/>
      <c r="E5" s="164"/>
      <c r="F5" s="164"/>
      <c r="G5" s="164"/>
      <c r="H5" s="164"/>
      <c r="I5" s="164"/>
      <c r="J5" s="276"/>
      <c r="K5" s="341"/>
      <c r="L5" s="164"/>
      <c r="M5" s="164"/>
      <c r="N5" s="342"/>
      <c r="O5" s="341"/>
      <c r="P5" s="164"/>
      <c r="Q5" s="164"/>
      <c r="R5" s="342"/>
      <c r="S5" s="341"/>
      <c r="T5" s="164"/>
      <c r="U5" s="164"/>
      <c r="V5" s="342"/>
      <c r="W5" s="341"/>
      <c r="X5" s="164"/>
      <c r="Y5" s="164"/>
      <c r="Z5" s="342"/>
      <c r="AA5" s="341"/>
      <c r="AB5" s="164"/>
      <c r="AC5" s="164"/>
      <c r="AD5" s="342"/>
      <c r="AE5" s="341"/>
      <c r="AF5" s="164"/>
      <c r="AG5" s="164"/>
      <c r="AH5" s="342"/>
      <c r="AI5" s="341"/>
      <c r="AJ5" s="164"/>
      <c r="AK5" s="164"/>
      <c r="AL5" s="342"/>
      <c r="AM5" s="341"/>
      <c r="AN5" s="164"/>
      <c r="AO5" s="164"/>
      <c r="AP5" s="164"/>
      <c r="AQ5" s="342"/>
      <c r="AR5" s="341"/>
      <c r="AS5" s="164"/>
      <c r="AT5" s="164"/>
      <c r="AU5" s="342"/>
      <c r="AV5" s="341"/>
      <c r="AW5" s="164"/>
      <c r="AX5" s="164"/>
      <c r="AY5" s="342"/>
      <c r="AZ5" s="757"/>
      <c r="BA5" s="758"/>
      <c r="BB5" s="758"/>
      <c r="BC5" s="758"/>
      <c r="BD5" s="758"/>
      <c r="BE5" s="758"/>
      <c r="BF5" s="758"/>
      <c r="BG5" s="758"/>
      <c r="BH5" s="171"/>
      <c r="BI5" s="279"/>
      <c r="BJ5" s="166"/>
      <c r="BK5" s="764"/>
      <c r="BL5" s="166"/>
      <c r="BM5" s="764"/>
      <c r="BN5" s="275"/>
      <c r="BO5" s="275"/>
      <c r="BP5" s="275"/>
      <c r="BQ5" s="275"/>
      <c r="BR5" s="275"/>
      <c r="BS5" s="275"/>
      <c r="BT5" s="275"/>
      <c r="BU5" s="275"/>
      <c r="BV5" s="275"/>
      <c r="BW5" s="275"/>
      <c r="BX5" s="275"/>
      <c r="BY5" s="275"/>
      <c r="BZ5" s="275"/>
      <c r="CA5" s="275"/>
      <c r="CB5" s="275"/>
      <c r="CC5" s="275"/>
      <c r="CD5" s="275"/>
      <c r="CE5" s="283" t="str">
        <f>IF(INDEX('Opinion Statement (Inst)'!$B:$B,CE$1)="","",INDEX('Opinion Statement (Inst)'!$B:$B,CE$1))</f>
        <v>Pokud ne, vyhodnotil ověřovatel riziko nesprávnosti/nesouladu?</v>
      </c>
      <c r="CF5" s="275"/>
      <c r="CG5" s="283" t="str">
        <f>IF(INDEX('Opinion Statement (Inst)'!$B:$B,CG$1)="","",INDEX('Opinion Statement (Inst)'!$B:$B,CG$1))</f>
        <v>Pokud ne, vyhodnotil ověřovatel riziko nesprávnosti/nesouladu?</v>
      </c>
      <c r="CH5" s="275"/>
      <c r="CI5" s="283" t="str">
        <f>IF(INDEX('Opinion Statement (Inst)'!$B:$B,CI$1)="","",INDEX('Opinion Statement (Inst)'!$B:$B,CI$1))</f>
        <v>Pokud ne, uveďte prosím odůvodnění:</v>
      </c>
      <c r="CJ5" s="275"/>
      <c r="CK5" s="275"/>
      <c r="CL5" s="275"/>
      <c r="CM5" s="283" t="str">
        <f>IF(INDEX('Opinion Statement (Inst)'!$B:$B,CM$1)="","",INDEX('Opinion Statement (Inst)'!$B:$B,CM$1))</f>
        <v>Pokud ano, stručně vysvětlete níže a vyplňte přílohu 1B:</v>
      </c>
      <c r="CN5" s="275"/>
      <c r="CO5" s="275"/>
      <c r="CP5" s="283" t="str">
        <f>IF(INDEX('Opinion Statement (Inst)'!$B:$B,CP$1)="","",INDEX('Opinion Statement (Inst)'!$B:$B,CP$1))</f>
        <v>Pokud ne, uveďte prosím odůvodnění:</v>
      </c>
      <c r="CQ5" s="275"/>
      <c r="CR5" s="283" t="str">
        <f>IF(INDEX('Opinion Statement (Inst)'!$B:$B,CR$1)="","",INDEX('Opinion Statement (Inst)'!$B:$B,CR$1))</f>
        <v>Pokud ne, uveďte prosím odůvodnění:</v>
      </c>
      <c r="CS5" s="275"/>
      <c r="CT5" s="283" t="str">
        <f>IF(INDEX('Opinion Statement (Inst)'!$B:$B,CT$1)="","",INDEX('Opinion Statement (Inst)'!$B:$B,CT$1))</f>
        <v>Pokud ne, stručně vysvětlete:</v>
      </c>
      <c r="CU5" s="275"/>
      <c r="CV5" s="283" t="str">
        <f>IF(INDEX('Opinion Statement (Inst)'!$B:$B,CV$1)="","",INDEX('Opinion Statement (Inst)'!$B:$B,CV$1))</f>
        <v/>
      </c>
      <c r="CW5" s="275"/>
      <c r="CX5" s="283" t="str">
        <f>IF(INDEX('Opinion Statement (Inst)'!$B:$B,CX$1)="","",INDEX('Opinion Statement (Inst)'!$B:$B,CX$1))</f>
        <v>Opinion Statement  (DistHeat)</v>
      </c>
      <c r="CY5" s="182" t="s">
        <v>297</v>
      </c>
      <c r="CZ5" s="183" t="str">
        <f>'Annex 1 - Findings'!$E$31</f>
        <v>Závažné?</v>
      </c>
      <c r="DA5" s="184" t="s">
        <v>297</v>
      </c>
      <c r="DB5" s="183" t="str">
        <f>'Annex 1 - Findings'!$E$31</f>
        <v>Závažné?</v>
      </c>
      <c r="DC5" s="184" t="s">
        <v>297</v>
      </c>
      <c r="DD5" s="183" t="str">
        <f>'Annex 1 - Findings'!$E$18</f>
        <v>Závažné?</v>
      </c>
      <c r="DE5" s="184" t="s">
        <v>297</v>
      </c>
      <c r="DF5" s="185" t="s">
        <v>297</v>
      </c>
      <c r="DG5" s="185" t="s">
        <v>297</v>
      </c>
      <c r="DH5" s="275"/>
      <c r="DI5" s="275"/>
      <c r="DJ5" s="275"/>
      <c r="DK5" s="275"/>
      <c r="DL5" s="275"/>
      <c r="DM5" s="275"/>
      <c r="DN5" s="275"/>
      <c r="DO5" s="275"/>
      <c r="DP5" s="175">
        <v>1</v>
      </c>
      <c r="DQ5" s="175">
        <v>2</v>
      </c>
      <c r="DR5" s="175">
        <v>3</v>
      </c>
      <c r="DS5" s="175">
        <v>4</v>
      </c>
      <c r="DT5" s="175">
        <v>5</v>
      </c>
      <c r="DU5" s="175">
        <v>6</v>
      </c>
      <c r="DV5" s="175">
        <v>7</v>
      </c>
      <c r="DW5" s="175">
        <v>8</v>
      </c>
      <c r="DX5" s="175">
        <v>9</v>
      </c>
      <c r="DY5" s="175">
        <v>10</v>
      </c>
      <c r="DZ5" s="164"/>
      <c r="EA5" s="276"/>
      <c r="EB5" s="276"/>
      <c r="EC5" s="276"/>
      <c r="ED5" s="276"/>
      <c r="EE5" s="276"/>
      <c r="EF5" s="276"/>
      <c r="EG5" s="276"/>
      <c r="EH5" s="164"/>
      <c r="EI5" s="164"/>
      <c r="EJ5" s="164"/>
      <c r="EK5" s="164"/>
      <c r="EL5" s="164"/>
      <c r="EM5" s="164"/>
      <c r="EN5" s="164"/>
      <c r="EO5" s="164"/>
      <c r="EP5" s="164"/>
      <c r="EQ5" s="164"/>
      <c r="ER5" s="164"/>
      <c r="ES5" s="164"/>
      <c r="ET5" s="164"/>
      <c r="EU5" s="164"/>
      <c r="EW5" s="186"/>
      <c r="EX5" s="186"/>
      <c r="EY5" s="186"/>
      <c r="EZ5" s="109"/>
    </row>
    <row r="6" spans="1:730" s="195" customFormat="1" ht="13.8" thickBot="1" x14ac:dyDescent="0.3">
      <c r="A6" s="187"/>
      <c r="B6" s="188" t="str">
        <f>IF(INDEX('Opinion Statement (Inst)'!$B:$B,B$1)="","",INDEX('Opinion Statement (Inst)'!$B:$B,B$1))</f>
        <v/>
      </c>
      <c r="C6" s="188" t="str">
        <f>IF(INDEX('Opinion Statement (Inst)'!$B:$B,C$1)="","",INDEX('Opinion Statement (Inst)'!$B:$B,C$1))</f>
        <v/>
      </c>
      <c r="D6" s="188" t="str">
        <f>IF(INDEX('Opinion Statement (Inst)'!$B:$B,D$1)="","",INDEX('Opinion Statement (Inst)'!$B:$B,D$1))</f>
        <v/>
      </c>
      <c r="E6" s="188" t="str">
        <f>IF(INDEX('Opinion Statement (Inst)'!$B:$B,E$1)="","",INDEX('Opinion Statement (Inst)'!$B:$B,E$1))</f>
        <v>-- Select --</v>
      </c>
      <c r="F6" s="189" t="str">
        <f>IF(INDEX('Opinion Statement (Inst)'!$B:$B,F$1)="","",INDEX('Opinion Statement (Inst)'!$B:$B,F$1))</f>
        <v/>
      </c>
      <c r="G6" s="188" t="str">
        <f>IF(INDEX('Opinion Statement (Inst)'!$B:$B,G$1)="","",INDEX('Opinion Statement (Inst)'!$B:$B,G$1))</f>
        <v/>
      </c>
      <c r="H6" s="188" t="str">
        <f>IF(INDEX('Opinion Statement (Inst)'!$B:$B,H$1)="","",INDEX('Opinion Statement (Inst)'!$B:$B,H$1))</f>
        <v>-- Select --</v>
      </c>
      <c r="I6" s="188" t="str">
        <f>IF(INDEX('Opinion Statement (Inst)'!$B:$B,I$1)="","",INDEX('Opinion Statement (Inst)'!$B:$B,I$1))</f>
        <v/>
      </c>
      <c r="J6" s="190" t="str">
        <f>IF(INDEX('Opinion Statement (Inst)'!$B:$B,J$1)="","",INDEX('Opinion Statement (Inst)'!$B:$B,J$1))</f>
        <v>-- Select --</v>
      </c>
      <c r="K6" s="280" t="str">
        <f>IF(INDEX('Opinion Statement (Inst)'!$A:$A,K$1+K2)="","",INDEX('Opinion Statement (Inst)'!$A:$A,K$1+K2))</f>
        <v>-- Select --</v>
      </c>
      <c r="L6" s="281" t="str">
        <f>IF(INDEX('Opinion Statement (Inst)'!$B:$B,L$1+L2)="","",INDEX('Opinion Statement (Inst)'!$B:$B,L$1+L2))</f>
        <v/>
      </c>
      <c r="M6" s="281" t="str">
        <f>IF(INDEX('Opinion Statement (Inst)'!$C:$C,M$1+M2)="","",INDEX('Opinion Statement (Inst)'!$C:$C,M$1+M2))</f>
        <v>-- Select --</v>
      </c>
      <c r="N6" s="282" t="str">
        <f>IF(INDEX('Opinion Statement (Inst)'!$E:$E,N$1+N2)="","",INDEX('Opinion Statement (Inst)'!$E:$E,N$1+N2))</f>
        <v>-- Select --</v>
      </c>
      <c r="O6" s="280" t="str">
        <f>IF(INDEX('Opinion Statement (Inst)'!$A:$A,O$1+O2)="","",INDEX('Opinion Statement (Inst)'!$A:$A,O$1+O2))</f>
        <v>-- Select --</v>
      </c>
      <c r="P6" s="281" t="str">
        <f>IF(INDEX('Opinion Statement (Inst)'!$B:$B,P$1+P2)="","",INDEX('Opinion Statement (Inst)'!$B:$B,P$1+P2))</f>
        <v/>
      </c>
      <c r="Q6" s="281" t="str">
        <f>IF(INDEX('Opinion Statement (Inst)'!$C:$C,Q$1+Q2)="","",INDEX('Opinion Statement (Inst)'!$C:$C,Q$1+Q2))</f>
        <v>-- Select --</v>
      </c>
      <c r="R6" s="282" t="str">
        <f>IF(INDEX('Opinion Statement (Inst)'!$E:$E,R$1+R2)="","",INDEX('Opinion Statement (Inst)'!$E:$E,R$1+R2))</f>
        <v>-- Select --</v>
      </c>
      <c r="S6" s="280" t="str">
        <f>IF(INDEX('Opinion Statement (Inst)'!$A:$A,S$1+S2)="","",INDEX('Opinion Statement (Inst)'!$A:$A,S$1+S2))</f>
        <v>-- Select --</v>
      </c>
      <c r="T6" s="281" t="str">
        <f>IF(INDEX('Opinion Statement (Inst)'!$B:$B,T$1+T2)="","",INDEX('Opinion Statement (Inst)'!$B:$B,T$1+T2))</f>
        <v/>
      </c>
      <c r="U6" s="281" t="str">
        <f>IF(INDEX('Opinion Statement (Inst)'!$C:$C,U$1+U2)="","",INDEX('Opinion Statement (Inst)'!$C:$C,U$1+U2))</f>
        <v>-- Select --</v>
      </c>
      <c r="V6" s="282" t="str">
        <f>IF(INDEX('Opinion Statement (Inst)'!$E:$E,V$1+V2)="","",INDEX('Opinion Statement (Inst)'!$E:$E,V$1+V2))</f>
        <v>-- Select --</v>
      </c>
      <c r="W6" s="280" t="str">
        <f>IF(INDEX('Opinion Statement (Inst)'!$A:$A,W$1+W2)="","",INDEX('Opinion Statement (Inst)'!$A:$A,W$1+W2))</f>
        <v>-- Select --</v>
      </c>
      <c r="X6" s="281" t="str">
        <f>IF(INDEX('Opinion Statement (Inst)'!$B:$B,X$1+X2)="","",INDEX('Opinion Statement (Inst)'!$B:$B,X$1+X2))</f>
        <v/>
      </c>
      <c r="Y6" s="281" t="str">
        <f>IF(INDEX('Opinion Statement (Inst)'!$C:$C,Y$1+Y2)="","",INDEX('Opinion Statement (Inst)'!$C:$C,Y$1+Y2))</f>
        <v>-- Select --</v>
      </c>
      <c r="Z6" s="282" t="str">
        <f>IF(INDEX('Opinion Statement (Inst)'!$E:$E,Z$1+Z2)="","",INDEX('Opinion Statement (Inst)'!$E:$E,Z$1+Z2))</f>
        <v>-- Select --</v>
      </c>
      <c r="AA6" s="280" t="str">
        <f>IF(INDEX('Opinion Statement (Inst)'!$A:$A,AA$1+AA2)="","",INDEX('Opinion Statement (Inst)'!$A:$A,AA$1+AA2))</f>
        <v>-- Select --</v>
      </c>
      <c r="AB6" s="281" t="str">
        <f>IF(INDEX('Opinion Statement (Inst)'!$B:$B,AB$1+AB2)="","",INDEX('Opinion Statement (Inst)'!$B:$B,AB$1+AB2))</f>
        <v/>
      </c>
      <c r="AC6" s="281" t="str">
        <f>IF(INDEX('Opinion Statement (Inst)'!$C:$C,AC$1+AC2)="","",INDEX('Opinion Statement (Inst)'!$C:$C,AC$1+AC2))</f>
        <v>-- Select --</v>
      </c>
      <c r="AD6" s="282" t="str">
        <f>IF(INDEX('Opinion Statement (Inst)'!$E:$E,AD$1+AD2)="","",INDEX('Opinion Statement (Inst)'!$E:$E,AD$1+AD2))</f>
        <v>-- Select --</v>
      </c>
      <c r="AE6" s="280" t="str">
        <f>IF(INDEX('Opinion Statement (Inst)'!$A:$A,AE$1+AE2)="","",INDEX('Opinion Statement (Inst)'!$A:$A,AE$1+AE2))</f>
        <v>-- Select --</v>
      </c>
      <c r="AF6" s="281" t="str">
        <f>IF(INDEX('Opinion Statement (Inst)'!$B:$B,AF$1+AF2)="","",INDEX('Opinion Statement (Inst)'!$B:$B,AF$1+AF2))</f>
        <v/>
      </c>
      <c r="AG6" s="281" t="str">
        <f>IF(INDEX('Opinion Statement (Inst)'!$C:$C,AG$1+AG2)="","",INDEX('Opinion Statement (Inst)'!$C:$C,AG$1+AG2))</f>
        <v>-- Select --</v>
      </c>
      <c r="AH6" s="282" t="str">
        <f>IF(INDEX('Opinion Statement (Inst)'!$E:$E,AH$1+AH2)="","",INDEX('Opinion Statement (Inst)'!$E:$E,AH$1+AH2))</f>
        <v>-- Select --</v>
      </c>
      <c r="AI6" s="280" t="str">
        <f>IF(INDEX('Opinion Statement (Inst)'!$A:$A,AI$1+AI2)="","",INDEX('Opinion Statement (Inst)'!$A:$A,AI$1+AI2))</f>
        <v>-- Select --</v>
      </c>
      <c r="AJ6" s="281" t="str">
        <f>IF(INDEX('Opinion Statement (Inst)'!$B:$B,AJ$1+AJ2)="","",INDEX('Opinion Statement (Inst)'!$B:$B,AJ$1+AJ2))</f>
        <v/>
      </c>
      <c r="AK6" s="281" t="str">
        <f>IF(INDEX('Opinion Statement (Inst)'!$C:$C,AK$1+AK2)="","",INDEX('Opinion Statement (Inst)'!$C:$C,AK$1+AK2))</f>
        <v>-- Select --</v>
      </c>
      <c r="AL6" s="282" t="str">
        <f>IF(INDEX('Opinion Statement (Inst)'!$E:$E,AL$1+AL2)="","",INDEX('Opinion Statement (Inst)'!$E:$E,AL$1+AL2))</f>
        <v>-- Select --</v>
      </c>
      <c r="AM6" s="280" t="str">
        <f>IF(INDEX('Opinion Statement (Inst)'!$A:$A,AM$1+AM2)="","",INDEX('Opinion Statement (Inst)'!$A:$A,AM$1+AM2))</f>
        <v>-- Select --</v>
      </c>
      <c r="AN6" s="281" t="str">
        <f>IF(INDEX('Opinion Statement (Inst)'!$B:$B,AN$1+AN2)="","",INDEX('Opinion Statement (Inst)'!$B:$B,AN$1+AN2))</f>
        <v/>
      </c>
      <c r="AO6" s="281" t="str">
        <f>IF(INDEX('Opinion Statement (Inst)'!$C:$C,AO$1+AO2)="","",INDEX('Opinion Statement (Inst)'!$C:$C,AO$1+AO2))</f>
        <v>-- Select --</v>
      </c>
      <c r="AP6" s="281" t="str">
        <f>IF(INDEX('Opinion Statement (Inst)'!$D:$D,AP$1+AP2)="","",INDEX('Opinion Statement (Inst)'!$D:$D,AP$1+AP2))</f>
        <v/>
      </c>
      <c r="AQ6" s="282" t="str">
        <f>IF(INDEX('Opinion Statement (Inst)'!$E:$E,AQ$1+AQ2)="","",INDEX('Opinion Statement (Inst)'!$E:$E,AQ$1+AQ2))</f>
        <v>-- Select --</v>
      </c>
      <c r="AR6" s="280" t="str">
        <f>IF(INDEX('Opinion Statement (Inst)'!$A:$A,AR$1+AR2)="","",INDEX('Opinion Statement (Inst)'!$A:$A,AR$1+AR2))</f>
        <v>-- Select --</v>
      </c>
      <c r="AS6" s="281" t="str">
        <f>IF(INDEX('Opinion Statement (Inst)'!$B:$B,AS$1+AS2)="","",INDEX('Opinion Statement (Inst)'!$B:$B,AS$1+AS2))</f>
        <v/>
      </c>
      <c r="AT6" s="281" t="str">
        <f>IF(INDEX('Opinion Statement (Inst)'!$C:$C,AT$1+AT2)="","",INDEX('Opinion Statement (Inst)'!$C:$C,AT$1+AT2))</f>
        <v>-- Select --</v>
      </c>
      <c r="AU6" s="282" t="str">
        <f>IF(INDEX('Opinion Statement (Inst)'!$E:$E,AU$1+AU2)="","",INDEX('Opinion Statement (Inst)'!$E:$E,AU$1+AU2))</f>
        <v>-- Select --</v>
      </c>
      <c r="AV6" s="280" t="str">
        <f>IF(INDEX('Opinion Statement (Inst)'!$A:$A,AV$1+AV2)="","",INDEX('Opinion Statement (Inst)'!$A:$A,AV$1+AV2))</f>
        <v>-- Select --</v>
      </c>
      <c r="AW6" s="281" t="str">
        <f>IF(INDEX('Opinion Statement (Inst)'!$B:$B,AW$1+AW2)="","",INDEX('Opinion Statement (Inst)'!$B:$B,AW$1+AW2))</f>
        <v/>
      </c>
      <c r="AX6" s="281" t="str">
        <f>IF(INDEX('Opinion Statement (Inst)'!$C:$C,AX$1+AX2)="","",INDEX('Opinion Statement (Inst)'!$C:$C,AX$1+AX2))</f>
        <v>-- Select --</v>
      </c>
      <c r="AY6" s="282" t="str">
        <f>IF(INDEX('Opinion Statement (Inst)'!$E:$E,AY$1+AY2)="","",INDEX('Opinion Statement (Inst)'!$E:$E,AY$1+AY2))</f>
        <v>-- Select --</v>
      </c>
      <c r="AZ6" s="280">
        <f>IF(INDEX('Opinion Statement (Inst)'!$B:$B,AZ$1+AZ$2)="","",INDEX('Opinion Statement (Inst)'!$B:$B,AZ$1+AZ$2))</f>
        <v>1</v>
      </c>
      <c r="BA6" s="281">
        <f>IF(INDEX('Opinion Statement (Inst)'!$C:$C,BA$1+BA$2)="","",INDEX('Opinion Statement (Inst)'!$C:$C,BA$1+BA$2))</f>
        <v>1</v>
      </c>
      <c r="BB6" s="280">
        <f>IF(INDEX('Opinion Statement (Inst)'!$B:$B,BB$1+BB$2)="","",INDEX('Opinion Statement (Inst)'!$B:$B,BB$1+BB$2))</f>
        <v>2</v>
      </c>
      <c r="BC6" s="281">
        <f>IF(INDEX('Opinion Statement (Inst)'!$C:$C,BC$1+BC$2)="","",INDEX('Opinion Statement (Inst)'!$C:$C,BC$1+BC$2))</f>
        <v>2</v>
      </c>
      <c r="BD6" s="280">
        <f>IF(INDEX('Opinion Statement (Inst)'!$B:$B,BD$1+BD$2)="","",INDEX('Opinion Statement (Inst)'!$B:$B,BD$1+BD$2))</f>
        <v>3</v>
      </c>
      <c r="BE6" s="281">
        <f>IF(INDEX('Opinion Statement (Inst)'!$C:$C,BE$1+BE$2)="","",INDEX('Opinion Statement (Inst)'!$C:$C,BE$1+BE$2))</f>
        <v>3</v>
      </c>
      <c r="BF6" s="280">
        <f>IF(INDEX('Opinion Statement (Inst)'!$B:$B,BF$1+BF$2)="","",INDEX('Opinion Statement (Inst)'!$B:$B,BF$1+BF$2))</f>
        <v>4</v>
      </c>
      <c r="BG6" s="281">
        <f>IF(INDEX('Opinion Statement (Inst)'!$C:$C,BG$1+BG$2)="","",INDEX('Opinion Statement (Inst)'!$C:$C,BG$1+BG$2))</f>
        <v>4</v>
      </c>
      <c r="BH6" s="280">
        <f>IF(INDEX('Opinion Statement (Inst)'!$B:$B,BH$1+BH$2)="","",INDEX('Opinion Statement (Inst)'!$B:$B,BH$1+BH$2))</f>
        <v>5</v>
      </c>
      <c r="BI6" s="281">
        <f>IF(INDEX('Opinion Statement (Inst)'!$C:$C,BI$1+BI$2)="","",INDEX('Opinion Statement (Inst)'!$C:$C,BI$1+BI$2))</f>
        <v>5</v>
      </c>
      <c r="BJ6" s="191" t="str">
        <f>IF(INDEX('Opinion Statement (Inst)'!$B:$B,BJ$1)="","",INDEX('Opinion Statement (Inst)'!$B:$B,BJ$1))</f>
        <v>-- Select --</v>
      </c>
      <c r="BK6" s="191" t="str">
        <f>IF(INDEX('Opinion Statement (Inst)'!$B:$B,BK$1)="","",INDEX('Opinion Statement (Inst)'!$B:$B,BK$1))</f>
        <v>-- Select --</v>
      </c>
      <c r="BL6" s="191" t="str">
        <f>IF(INDEX('Opinion Statement (Inst)'!$B:$B,BL$1)="","",INDEX('Opinion Statement (Inst)'!$B:$B,BL$1))</f>
        <v>No</v>
      </c>
      <c r="BM6" s="191" t="str">
        <f>IF(INDEX('Opinion Statement (Inst)'!$B:$B,BM$1)="","",INDEX('Opinion Statement (Inst)'!$B:$B,BM$1))</f>
        <v/>
      </c>
      <c r="BN6" s="191" t="str">
        <f>IF(INDEX('Opinion Statement (Inst)'!$B:$B,BN$1)="","",INDEX('Opinion Statement (Inst)'!$B:$B,BN$1))</f>
        <v/>
      </c>
      <c r="BO6" s="191" t="str">
        <f>IF(INDEX('Opinion Statement (Inst)'!$B:$B,BO$1)="","",INDEX('Opinion Statement (Inst)'!$B:$B,BO$1))</f>
        <v/>
      </c>
      <c r="BP6" s="191" t="str">
        <f>IF(INDEX('Opinion Statement (Inst)'!$B:$B,BP$1)="","",INDEX('Opinion Statement (Inst)'!$B:$B,BP$1))</f>
        <v/>
      </c>
      <c r="BQ6" s="191" t="str">
        <f>IF(INDEX('Opinion Statement (Inst)'!$B:$B,BQ$1)="","",INDEX('Opinion Statement (Inst)'!$B:$B,BQ$1))</f>
        <v/>
      </c>
      <c r="BR6" s="191" t="str">
        <f>IF(INDEX('Opinion Statement (Inst)'!$B:$B,BR$1)="","",INDEX('Opinion Statement (Inst)'!$B:$B,BR$1))</f>
        <v/>
      </c>
      <c r="BS6" s="191" t="str">
        <f>IF(INDEX('Opinion Statement (Inst)'!$B:$B,BS$1)="","",INDEX('Opinion Statement (Inst)'!$B:$B,BS$1))</f>
        <v/>
      </c>
      <c r="BT6" s="191" t="str">
        <f>IF(INDEX('Opinion Statement (Inst)'!$B:$B,BT$1)="","",INDEX('Opinion Statement (Inst)'!$B:$B,BT$1))</f>
        <v/>
      </c>
      <c r="BU6" s="191" t="str">
        <f>IF(INDEX('Opinion Statement (Inst)'!$B:$B,BU$1)="","",INDEX('Opinion Statement (Inst)'!$B:$B,BU$1))</f>
        <v/>
      </c>
      <c r="BV6" s="191" t="str">
        <f>IF(INDEX('Opinion Statement (Inst)'!$B:$B,BV$1)="","",INDEX('Opinion Statement (Inst)'!$B:$B,BV$1))</f>
        <v/>
      </c>
      <c r="BW6" s="191" t="str">
        <f>IF(INDEX('Opinion Statement (Inst)'!$B:$B,BW$1)="","",INDEX('Opinion Statement (Inst)'!$B:$B,BW$1))</f>
        <v/>
      </c>
      <c r="BX6" s="191" t="str">
        <f>IF(INDEX('Opinion Statement (Inst)'!$B:$B,BX$1)="","",INDEX('Opinion Statement (Inst)'!$B:$B,BX$1))</f>
        <v/>
      </c>
      <c r="BY6" s="191" t="str">
        <f>IF(INDEX('Opinion Statement (Inst)'!$B:$B,BY$1)="","",INDEX('Opinion Statement (Inst)'!$B:$B,BY$1))</f>
        <v/>
      </c>
      <c r="BZ6" s="191" t="str">
        <f>IF(INDEX('Opinion Statement (Inst)'!$B:$B,BZ$1)="","",INDEX('Opinion Statement (Inst)'!$B:$B,BZ$1))</f>
        <v/>
      </c>
      <c r="CA6" s="191" t="str">
        <f>IF(INDEX('Opinion Statement (Inst)'!$B:$B,CA$1)="","",INDEX('Opinion Statement (Inst)'!$B:$B,CA$1))</f>
        <v/>
      </c>
      <c r="CB6" s="191" t="str">
        <f>IF(INDEX('Opinion Statement (Inst)'!$B:$B,CB$1)="","",INDEX('Opinion Statement (Inst)'!$B:$B,CB$1))</f>
        <v/>
      </c>
      <c r="CC6" s="191" t="str">
        <f>IF(INDEX('Opinion Statement (Inst)'!$B:$B,CC$1)="","",INDEX('Opinion Statement (Inst)'!$B:$B,CC$1))</f>
        <v/>
      </c>
      <c r="CD6" s="191" t="str">
        <f>IF(INDEX('Opinion Statement (Inst)'!$B:$B,CD$1)="","",INDEX('Opinion Statement (Inst)'!$B:$B,CD$1))</f>
        <v/>
      </c>
      <c r="CE6" s="191" t="str">
        <f>IF(INDEX('Opinion Statement (Inst)'!$B:$B,CE$1+1)="","",INDEX('Opinion Statement (Inst)'!$B:$B,CE$1+1))</f>
        <v/>
      </c>
      <c r="CF6" s="191" t="str">
        <f>IF(INDEX('Opinion Statement (Inst)'!$B:$B,CF$1)="","",INDEX('Opinion Statement (Inst)'!$B:$B,CF$1))</f>
        <v/>
      </c>
      <c r="CG6" s="191" t="str">
        <f>IF(INDEX('Opinion Statement (Inst)'!$B:$B,CG$1+1)="","",INDEX('Opinion Statement (Inst)'!$B:$B,CG$1+1))</f>
        <v/>
      </c>
      <c r="CH6" s="191" t="str">
        <f>IF(INDEX('Opinion Statement (Inst)'!$B:$B,CH$1)="","",INDEX('Opinion Statement (Inst)'!$B:$B,CH$1))</f>
        <v/>
      </c>
      <c r="CI6" s="191" t="str">
        <f>IF(INDEX('Opinion Statement (Inst)'!$B:$B,CI$1+1)="","",INDEX('Opinion Statement (Inst)'!$B:$B,CI$1+1))</f>
        <v/>
      </c>
      <c r="CJ6" s="191" t="str">
        <f>IF(INDEX('Opinion Statement (Inst)'!$B:$B,CJ$1)="","",INDEX('Opinion Statement (Inst)'!$B:$B,CJ$1))</f>
        <v/>
      </c>
      <c r="CK6" s="191" t="str">
        <f>IF(INDEX('Opinion Statement (Inst)'!$B:$B,CK$1)="","",INDEX('Opinion Statement (Inst)'!$B:$B,CK$1))</f>
        <v/>
      </c>
      <c r="CL6" s="191" t="str">
        <f>IF(INDEX('Opinion Statement (Inst)'!$B:$B,CL$1)="","",INDEX('Opinion Statement (Inst)'!$B:$B,CL$1))</f>
        <v/>
      </c>
      <c r="CM6" s="191" t="str">
        <f>IF(INDEX('Opinion Statement (Inst)'!$B:$B,CM$1+1)="","",INDEX('Opinion Statement (Inst)'!$B:$B,CM$1+1))</f>
        <v/>
      </c>
      <c r="CN6" s="191" t="str">
        <f>IF(INDEX('Opinion Statement (Inst)'!$B:$B,CN$1)="","",INDEX('Opinion Statement (Inst)'!$B:$B,CN$1))</f>
        <v/>
      </c>
      <c r="CO6" s="191" t="str">
        <f>IF(INDEX('Opinion Statement (Inst)'!$B:$B,CO$1)="","",INDEX('Opinion Statement (Inst)'!$B:$B,CO$1))</f>
        <v/>
      </c>
      <c r="CP6" s="191" t="str">
        <f>IF(INDEX('Opinion Statement (Inst)'!$B:$B,CP$1+1)="","",INDEX('Opinion Statement (Inst)'!$B:$B,CP$1+1))</f>
        <v/>
      </c>
      <c r="CQ6" s="191" t="str">
        <f>IF(INDEX('Opinion Statement (Inst)'!$B:$B,CQ$1)="","",INDEX('Opinion Statement (Inst)'!$B:$B,CQ$1))</f>
        <v/>
      </c>
      <c r="CR6" s="191" t="str">
        <f>IF(INDEX('Opinion Statement (Inst)'!$B:$B,CR$1+1)="","",INDEX('Opinion Statement (Inst)'!$B:$B,CR$1+1))</f>
        <v/>
      </c>
      <c r="CS6" s="191" t="str">
        <f>IF(INDEX('Opinion Statement (Inst)'!$B:$B,CS$1)="","",INDEX('Opinion Statement (Inst)'!$B:$B,CS$1))</f>
        <v/>
      </c>
      <c r="CT6" s="191" t="str">
        <f>IF(INDEX('Opinion Statement (Inst)'!$B:$B,CT$1+1)="","",INDEX('Opinion Statement (Inst)'!$B:$B,CT$1+1))</f>
        <v/>
      </c>
      <c r="CU6" s="191" t="str">
        <f>IF(INDEX('Opinion Statement (Inst)'!$B:$B,CU$1)="","",INDEX('Opinion Statement (Inst)'!$B:$B,CU$1))</f>
        <v/>
      </c>
      <c r="CV6" s="191" t="str">
        <f>IF(INDEX('Opinion Statement (Inst)'!$B:$B,CV$1+1)="","",INDEX('Opinion Statement (Inst)'!$B:$B,CV$1+1))</f>
        <v/>
      </c>
      <c r="CW6" s="191" t="str">
        <f>IF(INDEX('Opinion Statement (Inst)'!$B:$B,CW$1)="","",INDEX('Opinion Statement (Inst)'!$B:$B,CW$1))</f>
        <v/>
      </c>
      <c r="CX6" s="191" t="str">
        <f>IF(INDEX('Opinion Statement (Inst)'!$B:$B,CX$1+1)="","",INDEX('Opinion Statement (Inst)'!$B:$B,CX$1+1))</f>
        <v/>
      </c>
      <c r="CY6" s="192">
        <f>COUNTA($F$27:$F$36)-COUNTIF($F$27:$F$36,"")</f>
        <v>0</v>
      </c>
      <c r="CZ6" s="193">
        <f>COUNTIF($G$27:$G$36,EUConstYes)</f>
        <v>0</v>
      </c>
      <c r="DA6" s="112">
        <f>COUNTA($I$27:$I$36)-COUNTIF($I$27:$I$36,"")</f>
        <v>0</v>
      </c>
      <c r="DB6" s="193">
        <f>COUNTIF($J$27:$J$36,EUConstYes)</f>
        <v>0</v>
      </c>
      <c r="DC6" s="112">
        <f>COUNTA($L$27:$L$36)-COUNTIF($L$27:$L$36,"")</f>
        <v>0</v>
      </c>
      <c r="DD6" s="193">
        <f>COUNTIF($M$27:$M$36,EUConstYes)</f>
        <v>0</v>
      </c>
      <c r="DE6" s="112">
        <f>COUNTA($O$27:$O$36)-COUNTIF($O$27:$O$36,"")</f>
        <v>0</v>
      </c>
      <c r="DF6" s="194">
        <f>COUNTA($Q$27:$Q$36)-COUNTIF($O$27:$O$36,"")</f>
        <v>0</v>
      </c>
      <c r="DG6" s="112">
        <f>COUNTA($T$27:$T$36)-COUNTIF($T$27:$T$36,"")</f>
        <v>0</v>
      </c>
      <c r="DH6" s="191" t="str">
        <f>IF(INDEX('Opinion Statement (Inst)'!$B:$B,DH$1)="","",INDEX('Opinion Statement (Inst)'!$B:$B,DH$1))</f>
        <v>No</v>
      </c>
      <c r="DI6" s="191" t="str">
        <f>IF(INDEX('Opinion Statement (Inst)'!$B:$B,DI$1)="","",INDEX('Opinion Statement (Inst)'!$B:$B,DI$1))</f>
        <v/>
      </c>
      <c r="DJ6" s="191" t="str">
        <f>IF(INDEX('Opinion Statement (Inst)'!$B:$B,DJ$1)="","",INDEX('Opinion Statement (Inst)'!$B:$B,DJ$1))</f>
        <v/>
      </c>
      <c r="DK6" s="191" t="str">
        <f>IF(INDEX('Opinion Statement (Inst)'!$B:$B,DK$1)="","",INDEX('Opinion Statement (Inst)'!$B:$B,DK$1))</f>
        <v/>
      </c>
      <c r="DL6" s="191" t="str">
        <f>IF(INDEX('Opinion Statement (Inst)'!$B:$B,DL$1)="","",INDEX('Opinion Statement (Inst)'!$B:$B,DL$1))</f>
        <v/>
      </c>
      <c r="DM6" s="191" t="str">
        <f>IF(INDEX('Opinion Statement (Inst)'!$B:$B,DM$1)="","",INDEX('Opinion Statement (Inst)'!$B:$B,DM$1))</f>
        <v/>
      </c>
      <c r="DN6" s="191" t="str">
        <f>IF(INDEX('Opinion Statement (Inst)'!$B:$B,DN$1)="","",INDEX('Opinion Statement (Inst)'!$B:$B,DN$1))</f>
        <v>Provedli jsme ověření údajů použitých k prokázání toho, zda bylo dosaženo milníků a cílů, jak uvedl výše uvedený provozovatel ve své zprávě, ke které je odkazováno výše.  Na základě provedené ověřovací práce (viz příloha 2) jsou tyto údaje uvedeny řádně. 
Potvrzujeme rovněž, že milníky a cíle uvedené v plánu klimatické neutrality a ve zprávě o klimatické neutralitě jsou konzistentní a že jich bylo ve vykazovaném období dosaženo.</v>
      </c>
      <c r="DO6" s="191" t="str">
        <f>IF(INDEX('Opinion Statement (Inst)'!$B:$B,DO$1)="","",INDEX('Opinion Statement (Inst)'!$B:$B,DO$1))</f>
        <v>Provedli jsme ověření údajů použitých k prokázání toho, zda bylo dosaženo milníků a cílů, jak uvedl výše uvedený provozovatel ve své zprávě, ke které je odkazováno výše. Na základě provedené ověřovací práce (viz příloha 2) jsou tyto údaje s výjimkou níže uvedených bodů uvedeny řádně.
Potvrzujeme rovněž, že milníky a cíle uvedené v plánu klimatické neutrality a ve zprávě o klimatické neutralitě jsou konzistentní a že jich bylo ve vykazovaném období dosaženo.</v>
      </c>
      <c r="DP6" s="188" t="str">
        <f>IF(INDEX('Opinion Statement (Inst)'!$B:$B,DP$1)="","",INDEX('Opinion Statement (Inst)'!$B:$B,DP$1))</f>
        <v>1.</v>
      </c>
      <c r="DQ6" s="188">
        <f>IF(INDEX('Opinion Statement (Inst)'!$B:$B,DQ$1)="","",INDEX('Opinion Statement (Inst)'!$B:$B,DQ$1))</f>
        <v>2</v>
      </c>
      <c r="DR6" s="188" t="str">
        <f>IF(INDEX('Opinion Statement (Inst)'!$B:$B,DR$1)="","",INDEX('Opinion Statement (Inst)'!$B:$B,DR$1))</f>
        <v>3.</v>
      </c>
      <c r="DS6" s="188" t="str">
        <f>IF(INDEX('Opinion Statement (Inst)'!$B:$B,DS$1)="","",INDEX('Opinion Statement (Inst)'!$B:$B,DS$1))</f>
        <v/>
      </c>
      <c r="DT6" s="188" t="str">
        <f>IF(INDEX('Opinion Statement (Inst)'!$B:$B,DT$1)="","",INDEX('Opinion Statement (Inst)'!$B:$B,DT$1))</f>
        <v/>
      </c>
      <c r="DU6" s="188" t="str">
        <f>IF(INDEX('Opinion Statement (Inst)'!$B:$B,DU$1)="","",INDEX('Opinion Statement (Inst)'!$B:$B,DU$1))</f>
        <v/>
      </c>
      <c r="DV6" s="188" t="str">
        <f>IF(INDEX('Opinion Statement (Inst)'!$B:$B,DV$1)="","",INDEX('Opinion Statement (Inst)'!$B:$B,DV$1))</f>
        <v/>
      </c>
      <c r="DW6" s="188" t="str">
        <f>IF(INDEX('Opinion Statement (Inst)'!$B:$B,DW$1)="","",INDEX('Opinion Statement (Inst)'!$B:$B,DW$1))</f>
        <v/>
      </c>
      <c r="DX6" s="188" t="str">
        <f>IF(INDEX('Opinion Statement (Inst)'!$B:$B,DX$1)="","",INDEX('Opinion Statement (Inst)'!$B:$B,DX$1))</f>
        <v/>
      </c>
      <c r="DY6" s="188" t="str">
        <f>IF(INDEX('Opinion Statement (Inst)'!$B:$B,DY$1)="","",INDEX('Opinion Statement (Inst)'!$B:$B,DY$1))</f>
        <v/>
      </c>
      <c r="DZ6" s="188" t="str">
        <f>IF(INDEX('Opinion Statement (Inst)'!$B:$B,DZ$1)="","",INDEX('Opinion Statement (Inst)'!$B:$B,DZ$1))</f>
        <v>Provedli jsme ověření údajů použitých k prokázání toho, zda bylo dosaženo milníků a cílů,  jak uvedl výše uvedený provozovatel ve své zprávě, ke které je odkazováno výše.  Na základě provedených ověřovacích prací (viz příloha 2) NELZE ověřit, že tyto údaje neobsahují závažné nesprávnosti z níže uvedených důvodů; a/nebo 
jednoho nebo více milníků nebo cílů uvedených v plánu klimatické neutrality a ve zprávě o klimatické neutralitě za vykazované období NENÍ dosaženo.</v>
      </c>
      <c r="EA6" s="188" t="str">
        <f>IF(INDEX('Opinion Statement (Inst)'!$B:$B,EA$1)="","",INDEX('Opinion Statement (Inst)'!$B:$B,EA$1))</f>
        <v>• neopravená závažná nesprávnost (jednotlivá nebo souhrnná).</v>
      </c>
      <c r="EB6" s="188" t="str">
        <f>IF(INDEX('Opinion Statement (Inst)'!$B:$B,EB$1)="","",INDEX('Opinion Statement (Inst)'!$B:$B,EB$1))</f>
        <v>• neopravená závažná neshoda (jednotlivá nebo souhrnná), což znamená, že nebylo dostatečně jasné, aby bylo možné dospět k závěru s přiměřenou jistotou.</v>
      </c>
      <c r="EC6" s="188" t="str">
        <f>IF(INDEX('Opinion Statement (Inst)'!$B:$B,EC$1)="","",INDEX('Opinion Statement (Inst)'!$B:$B,EC$1))</f>
        <v>• zásadní nesoulad s pravidly FAR nebo nařízením ALCR, což znamená, že nebyla dostatečná jasnost, abychom dospěli k závěru s přiměřenou jistotou.</v>
      </c>
      <c r="ED6" s="188" t="str">
        <f>IF(INDEX('Opinion Statement (Inst)'!$B:$B,ED$1)="","",INDEX('Opinion Statement (Inst)'!$B:$B,ED$1))</f>
        <v>• rozsah ověření je příliš omezený z důvodu:</v>
      </c>
      <c r="EE6" s="188" t="str">
        <f>IF(INDEX('Opinion Statement (Inst)'!$B:$B,EE$1)="","",INDEX('Opinion Statement (Inst)'!$B:$B,EE$1))</f>
        <v>- opomenutí nebo omezení údajů nebo informací zpřístupněných k ověření, takže nebylo možné získat dostatečné důkazy pro posouzení zprávy na přiměřenou míru jistoty nebo pro provedení ověření</v>
      </c>
      <c r="EF6" s="188" t="str">
        <f>IF(INDEX('Opinion Statement (Inst)'!$B:$B,EF$1)="","",INDEX('Opinion Statement (Inst)'!$B:$B,EF$1))</f>
        <v>- metodický plán pro monitorování neposkytuje dostatečný rozsah ani jasnost, aby bylo možné dospět k závěru o ověření</v>
      </c>
      <c r="EG6" s="188" t="str">
        <f>IF(INDEX('Opinion Statement (Inst)'!$B:$B,EG$1)="","",INDEX('Opinion Statement (Inst)'!$B:$B,EG$1))</f>
        <v>- plán klimatické neutrality nebyl zkontrolován nebo je považován za nevyhovující</v>
      </c>
      <c r="EH6" s="188" t="str">
        <f>IF(INDEX('Opinion Statement (Inst)'!$B:$B,EH$1)="","",INDEX('Opinion Statement (Inst)'!$B:$B,EH$1))</f>
        <v/>
      </c>
      <c r="EI6" s="188" t="str">
        <f>IF(INDEX('Opinion Statement (Inst)'!$B:$B,EI$1)="","",INDEX('Opinion Statement (Inst)'!$B:$B,EI$1))</f>
        <v/>
      </c>
      <c r="EJ6" s="188" t="str">
        <f>IF(INDEX('Opinion Statement (Inst)'!$B:$B,EJ$1)="","",INDEX('Opinion Statement (Inst)'!$B:$B,EJ$1))</f>
        <v/>
      </c>
      <c r="EK6" s="188" t="str">
        <f>IF(INDEX('Opinion Statement (Inst)'!$B:$B,EK$1)="","",INDEX('Opinion Statement (Inst)'!$B:$B,EK$1))</f>
        <v/>
      </c>
      <c r="EL6" s="188" t="str">
        <f>IF(INDEX('Opinion Statement (Inst)'!$B:$B,EL$1)="","",INDEX('Opinion Statement (Inst)'!$B:$B,EL$1))</f>
        <v/>
      </c>
      <c r="EM6" s="188" t="str">
        <f>IF(INDEX('Opinion Statement (Inst)'!$B:$B,EM$1)="","",INDEX('Opinion Statement (Inst)'!$B:$B,EM$1))</f>
        <v/>
      </c>
      <c r="EN6" s="188" t="str">
        <f>IF(INDEX('Opinion Statement (Inst)'!$B:$B,EN$1)="","",INDEX('Opinion Statement (Inst)'!$B:$B,EN$1))</f>
        <v/>
      </c>
      <c r="EO6" s="188" t="str">
        <f>IF(INDEX('Opinion Statement (Inst)'!$B:$B,EO$1)="","",INDEX('Opinion Statement (Inst)'!$B:$B,EO$1))</f>
        <v/>
      </c>
      <c r="EP6" s="188" t="str">
        <f>IF(INDEX('Opinion Statement (Inst)'!$B:$B,EP$1)="","",INDEX('Opinion Statement (Inst)'!$B:$B,EP$1))</f>
        <v/>
      </c>
      <c r="EQ6" s="188" t="str">
        <f>IF(INDEX('Opinion Statement (Inst)'!$B:$B,EQ$1)="","",INDEX('Opinion Statement (Inst)'!$B:$B,EQ$1))</f>
        <v/>
      </c>
      <c r="ER6" s="188" t="str">
        <f>IF(INDEX('Opinion Statement (Inst)'!$B:$B,ER$1)="","",INDEX('Opinion Statement (Inst)'!$B:$B,ER$1))</f>
        <v/>
      </c>
      <c r="ES6" s="188" t="str">
        <f>IF(INDEX('Opinion Statement (Inst)'!$B:$B,ES$1)="","",INDEX('Opinion Statement (Inst)'!$B:$B,ES$1))</f>
        <v/>
      </c>
      <c r="ET6" s="188" t="str">
        <f>IF(INDEX('Opinion Statement (Inst)'!$B:$B,ET$1)="","",INDEX('Opinion Statement (Inst)'!$B:$B,ET$1))</f>
        <v/>
      </c>
      <c r="EU6" s="188" t="str">
        <f>IF(INDEX('Opinion Statement (Inst)'!$B:$B,EU$1)="","",INDEX('Opinion Statement (Inst)'!$B:$B,EU$1))</f>
        <v/>
      </c>
      <c r="EW6" s="188" t="str">
        <f>IF(INDEX('Annex 1 - Findings'!$E:$E,EW$1)="","",INDEX('Annex 1 - Findings'!$E:$E,EW$1))</f>
        <v>-- Select --</v>
      </c>
      <c r="EX6" s="188" t="str">
        <f>IF(INDEX('Annex 1 - Findings'!$E:$E,EX$1)="","",INDEX('Annex 1 - Findings'!$E:$E,EX$1))</f>
        <v>-- Select --</v>
      </c>
      <c r="EY6" s="188" t="str">
        <f>IF(INDEX('Annex 1 - Findings'!$E:$E,EY$1)="","",INDEX('Annex 1 - Findings'!$E:$E,EY$1))</f>
        <v>-- Select --</v>
      </c>
      <c r="EZ6" s="188" t="str">
        <f>IF(INDEX('Annex 1 - Findings'!$E:$E,EZ$1)="","",INDEX('Annex 1 - Findings'!$E:$E,EZ$1))</f>
        <v/>
      </c>
    </row>
    <row r="7" spans="1:730" s="195" customFormat="1" x14ac:dyDescent="0.25">
      <c r="A7" s="187"/>
      <c r="F7" s="336"/>
      <c r="DL7" s="337"/>
      <c r="DM7" s="270"/>
      <c r="DN7" s="337"/>
      <c r="DO7" s="270"/>
      <c r="DP7" s="337"/>
      <c r="DQ7" s="270"/>
      <c r="DR7" s="337"/>
      <c r="DS7" s="337"/>
      <c r="DT7" s="337"/>
    </row>
    <row r="8" spans="1:730" s="360" customFormat="1" x14ac:dyDescent="0.25">
      <c r="A8" s="219" t="s">
        <v>360</v>
      </c>
      <c r="B8" s="220">
        <v>11</v>
      </c>
      <c r="C8" s="220">
        <f>B8+1</f>
        <v>12</v>
      </c>
      <c r="D8" s="220">
        <f>C8+1</f>
        <v>13</v>
      </c>
      <c r="E8" s="220">
        <f>D8+1</f>
        <v>14</v>
      </c>
      <c r="F8" s="220">
        <f>E8+1</f>
        <v>15</v>
      </c>
      <c r="G8" s="220">
        <f>F8+4</f>
        <v>19</v>
      </c>
      <c r="H8" s="220">
        <f t="shared" ref="H8" si="26">G8+1</f>
        <v>20</v>
      </c>
      <c r="I8" s="220">
        <v>25</v>
      </c>
      <c r="J8" s="220">
        <f>I8</f>
        <v>25</v>
      </c>
      <c r="K8" s="220">
        <f t="shared" ref="K8:R8" si="27">J8</f>
        <v>25</v>
      </c>
      <c r="L8" s="220">
        <f t="shared" si="27"/>
        <v>25</v>
      </c>
      <c r="M8" s="220">
        <f t="shared" si="27"/>
        <v>25</v>
      </c>
      <c r="N8" s="220">
        <f t="shared" si="27"/>
        <v>25</v>
      </c>
      <c r="O8" s="220">
        <f t="shared" si="27"/>
        <v>25</v>
      </c>
      <c r="P8" s="220">
        <f t="shared" si="27"/>
        <v>25</v>
      </c>
      <c r="Q8" s="220">
        <f t="shared" si="27"/>
        <v>25</v>
      </c>
      <c r="R8" s="220">
        <f t="shared" si="27"/>
        <v>25</v>
      </c>
      <c r="S8" s="220">
        <f t="shared" ref="S8:W8" si="28">R8</f>
        <v>25</v>
      </c>
      <c r="T8" s="220">
        <f t="shared" si="28"/>
        <v>25</v>
      </c>
      <c r="U8" s="220">
        <f t="shared" si="28"/>
        <v>25</v>
      </c>
      <c r="V8" s="220">
        <f t="shared" si="28"/>
        <v>25</v>
      </c>
      <c r="W8" s="220">
        <f t="shared" si="28"/>
        <v>25</v>
      </c>
      <c r="X8" s="220">
        <f t="shared" ref="X8:BF8" si="29">W8</f>
        <v>25</v>
      </c>
      <c r="Y8" s="220">
        <f t="shared" si="29"/>
        <v>25</v>
      </c>
      <c r="Z8" s="220">
        <f t="shared" si="29"/>
        <v>25</v>
      </c>
      <c r="AA8" s="220">
        <f t="shared" si="29"/>
        <v>25</v>
      </c>
      <c r="AB8" s="220">
        <f t="shared" si="29"/>
        <v>25</v>
      </c>
      <c r="AC8" s="220">
        <f t="shared" si="29"/>
        <v>25</v>
      </c>
      <c r="AD8" s="220">
        <f t="shared" si="29"/>
        <v>25</v>
      </c>
      <c r="AE8" s="220">
        <f t="shared" si="29"/>
        <v>25</v>
      </c>
      <c r="AF8" s="220">
        <f t="shared" si="29"/>
        <v>25</v>
      </c>
      <c r="AG8" s="220">
        <f t="shared" si="29"/>
        <v>25</v>
      </c>
      <c r="AH8" s="220">
        <f t="shared" si="29"/>
        <v>25</v>
      </c>
      <c r="AI8" s="220">
        <f t="shared" si="29"/>
        <v>25</v>
      </c>
      <c r="AJ8" s="220">
        <f t="shared" si="29"/>
        <v>25</v>
      </c>
      <c r="AK8" s="220">
        <f t="shared" si="29"/>
        <v>25</v>
      </c>
      <c r="AL8" s="220">
        <f t="shared" si="29"/>
        <v>25</v>
      </c>
      <c r="AM8" s="220">
        <f t="shared" si="29"/>
        <v>25</v>
      </c>
      <c r="AN8" s="220">
        <f t="shared" si="29"/>
        <v>25</v>
      </c>
      <c r="AO8" s="220">
        <f t="shared" si="29"/>
        <v>25</v>
      </c>
      <c r="AP8" s="220">
        <f t="shared" si="29"/>
        <v>25</v>
      </c>
      <c r="AQ8" s="220">
        <f t="shared" si="29"/>
        <v>25</v>
      </c>
      <c r="AR8" s="220">
        <f t="shared" si="29"/>
        <v>25</v>
      </c>
      <c r="AS8" s="220">
        <f t="shared" si="29"/>
        <v>25</v>
      </c>
      <c r="AT8" s="220">
        <f t="shared" si="29"/>
        <v>25</v>
      </c>
      <c r="AU8" s="220">
        <f t="shared" si="29"/>
        <v>25</v>
      </c>
      <c r="AV8" s="220">
        <f t="shared" si="29"/>
        <v>25</v>
      </c>
      <c r="AW8" s="220">
        <f t="shared" si="29"/>
        <v>25</v>
      </c>
      <c r="AX8" s="220">
        <f t="shared" si="29"/>
        <v>25</v>
      </c>
      <c r="AY8" s="220">
        <f t="shared" si="29"/>
        <v>25</v>
      </c>
      <c r="AZ8" s="220">
        <f t="shared" si="29"/>
        <v>25</v>
      </c>
      <c r="BA8" s="220">
        <f t="shared" si="29"/>
        <v>25</v>
      </c>
      <c r="BB8" s="220">
        <f t="shared" si="29"/>
        <v>25</v>
      </c>
      <c r="BC8" s="220">
        <f t="shared" si="29"/>
        <v>25</v>
      </c>
      <c r="BD8" s="220">
        <f t="shared" si="29"/>
        <v>25</v>
      </c>
      <c r="BE8" s="220">
        <f t="shared" si="29"/>
        <v>25</v>
      </c>
      <c r="BF8" s="220">
        <f t="shared" si="29"/>
        <v>25</v>
      </c>
      <c r="BG8" s="220">
        <f>BF8+14</f>
        <v>39</v>
      </c>
      <c r="BH8" s="220">
        <f>BG8+2</f>
        <v>41</v>
      </c>
      <c r="BI8" s="220">
        <f t="shared" ref="BI8:BI9" si="30">BH8</f>
        <v>41</v>
      </c>
      <c r="BJ8" s="220">
        <f>BI8</f>
        <v>41</v>
      </c>
      <c r="BK8" s="220">
        <f>BG8</f>
        <v>39</v>
      </c>
      <c r="BL8" s="220">
        <f>BK8+2</f>
        <v>41</v>
      </c>
      <c r="BM8" s="220">
        <f t="shared" ref="BM8" si="31">BL8</f>
        <v>41</v>
      </c>
      <c r="BN8" s="220">
        <f>BM8</f>
        <v>41</v>
      </c>
      <c r="BO8" s="220">
        <f>BK8</f>
        <v>39</v>
      </c>
      <c r="BP8" s="220">
        <f>BO8+2</f>
        <v>41</v>
      </c>
      <c r="BQ8" s="220">
        <f t="shared" ref="BQ8" si="32">BP8</f>
        <v>41</v>
      </c>
      <c r="BR8" s="220">
        <f>BQ8</f>
        <v>41</v>
      </c>
      <c r="BS8" s="220">
        <f>BO8</f>
        <v>39</v>
      </c>
      <c r="BT8" s="220">
        <f>BS8+2</f>
        <v>41</v>
      </c>
      <c r="BU8" s="220">
        <f t="shared" ref="BU8" si="33">BT8</f>
        <v>41</v>
      </c>
      <c r="BV8" s="220">
        <f>BU8</f>
        <v>41</v>
      </c>
      <c r="BW8" s="220">
        <f>BS8</f>
        <v>39</v>
      </c>
      <c r="BX8" s="220">
        <f>BW8+2</f>
        <v>41</v>
      </c>
      <c r="BY8" s="220">
        <f t="shared" ref="BY8" si="34">BX8</f>
        <v>41</v>
      </c>
      <c r="BZ8" s="220">
        <f>BY8</f>
        <v>41</v>
      </c>
      <c r="CA8" s="220">
        <f>BW8</f>
        <v>39</v>
      </c>
      <c r="CB8" s="220">
        <f>CA8+2</f>
        <v>41</v>
      </c>
      <c r="CC8" s="220">
        <f t="shared" ref="CC8" si="35">CB8</f>
        <v>41</v>
      </c>
      <c r="CD8" s="220">
        <f>CC8</f>
        <v>41</v>
      </c>
      <c r="CE8" s="220">
        <f>CA8</f>
        <v>39</v>
      </c>
      <c r="CF8" s="220">
        <f>CE8+2</f>
        <v>41</v>
      </c>
      <c r="CG8" s="220">
        <f t="shared" ref="CG8" si="36">CF8</f>
        <v>41</v>
      </c>
      <c r="CH8" s="220">
        <f>CG8</f>
        <v>41</v>
      </c>
      <c r="CI8" s="220">
        <f>CE8</f>
        <v>39</v>
      </c>
      <c r="CJ8" s="220">
        <f>CI8+2</f>
        <v>41</v>
      </c>
      <c r="CK8" s="220">
        <f t="shared" ref="CK8" si="37">CJ8</f>
        <v>41</v>
      </c>
      <c r="CL8" s="220">
        <f>CK8</f>
        <v>41</v>
      </c>
      <c r="CM8" s="220">
        <f>CI8</f>
        <v>39</v>
      </c>
      <c r="CN8" s="220">
        <f>CM8+2</f>
        <v>41</v>
      </c>
      <c r="CO8" s="220">
        <f t="shared" ref="CO8" si="38">CN8</f>
        <v>41</v>
      </c>
      <c r="CP8" s="220">
        <f>CO8</f>
        <v>41</v>
      </c>
      <c r="CQ8" s="220">
        <f>CM8</f>
        <v>39</v>
      </c>
      <c r="CR8" s="220">
        <f>CQ8+2</f>
        <v>41</v>
      </c>
      <c r="CS8" s="220">
        <f t="shared" ref="CS8" si="39">CR8</f>
        <v>41</v>
      </c>
      <c r="CT8" s="220">
        <f>CS8</f>
        <v>41</v>
      </c>
      <c r="CU8" s="220">
        <f>CQ8</f>
        <v>39</v>
      </c>
      <c r="CV8" s="220">
        <f>CU8</f>
        <v>39</v>
      </c>
      <c r="CW8" s="220">
        <f t="shared" ref="CW8:DD8" si="40">CV8</f>
        <v>39</v>
      </c>
      <c r="CX8" s="220">
        <f t="shared" si="40"/>
        <v>39</v>
      </c>
      <c r="CY8" s="220">
        <f t="shared" si="40"/>
        <v>39</v>
      </c>
      <c r="CZ8" s="220">
        <f t="shared" si="40"/>
        <v>39</v>
      </c>
      <c r="DA8" s="220">
        <f t="shared" si="40"/>
        <v>39</v>
      </c>
      <c r="DB8" s="220">
        <f t="shared" si="40"/>
        <v>39</v>
      </c>
      <c r="DC8" s="220">
        <f t="shared" si="40"/>
        <v>39</v>
      </c>
      <c r="DD8" s="220">
        <f t="shared" si="40"/>
        <v>39</v>
      </c>
      <c r="DE8" s="220">
        <f>CT8+19</f>
        <v>60</v>
      </c>
      <c r="DF8" s="220">
        <f>DE8+2</f>
        <v>62</v>
      </c>
      <c r="DG8" s="220">
        <f t="shared" ref="DG8:DG9" si="41">DF8</f>
        <v>62</v>
      </c>
      <c r="DH8" s="220">
        <f>DG8</f>
        <v>62</v>
      </c>
      <c r="DI8" s="220">
        <f>DE8</f>
        <v>60</v>
      </c>
      <c r="DJ8" s="220">
        <f>DI8+2</f>
        <v>62</v>
      </c>
      <c r="DK8" s="220">
        <f t="shared" ref="DK8" si="42">DJ8</f>
        <v>62</v>
      </c>
      <c r="DL8" s="220">
        <f>DK8</f>
        <v>62</v>
      </c>
      <c r="DM8" s="220">
        <f>DI8</f>
        <v>60</v>
      </c>
      <c r="DN8" s="220">
        <f>DM8+2</f>
        <v>62</v>
      </c>
      <c r="DO8" s="220">
        <f t="shared" ref="DO8" si="43">DN8</f>
        <v>62</v>
      </c>
      <c r="DP8" s="220">
        <f>DO8</f>
        <v>62</v>
      </c>
      <c r="DQ8" s="220">
        <f>DM8</f>
        <v>60</v>
      </c>
      <c r="DR8" s="220">
        <f>DQ8+2</f>
        <v>62</v>
      </c>
      <c r="DS8" s="220">
        <f t="shared" ref="DS8" si="44">DR8</f>
        <v>62</v>
      </c>
      <c r="DT8" s="220">
        <f>DS8</f>
        <v>62</v>
      </c>
      <c r="DU8" s="220">
        <f>DQ8</f>
        <v>60</v>
      </c>
      <c r="DV8" s="220">
        <f>DU8+2</f>
        <v>62</v>
      </c>
      <c r="DW8" s="220">
        <f t="shared" ref="DW8" si="45">DV8</f>
        <v>62</v>
      </c>
      <c r="DX8" s="220">
        <f>DW8</f>
        <v>62</v>
      </c>
      <c r="DY8" s="220">
        <f>DU8</f>
        <v>60</v>
      </c>
      <c r="DZ8" s="220">
        <f>DY8+2</f>
        <v>62</v>
      </c>
      <c r="EA8" s="220">
        <f t="shared" ref="EA8" si="46">DZ8</f>
        <v>62</v>
      </c>
      <c r="EB8" s="220">
        <f>EA8</f>
        <v>62</v>
      </c>
      <c r="EC8" s="220">
        <f>DY8</f>
        <v>60</v>
      </c>
      <c r="ED8" s="220">
        <f>EC8+2</f>
        <v>62</v>
      </c>
      <c r="EE8" s="220">
        <f t="shared" ref="EE8" si="47">ED8</f>
        <v>62</v>
      </c>
      <c r="EF8" s="220">
        <f>EE8</f>
        <v>62</v>
      </c>
      <c r="EG8" s="220">
        <f>EC8</f>
        <v>60</v>
      </c>
      <c r="EH8" s="220">
        <f>EG8+2</f>
        <v>62</v>
      </c>
      <c r="EI8" s="220">
        <f t="shared" ref="EI8" si="48">EH8</f>
        <v>62</v>
      </c>
      <c r="EJ8" s="220">
        <f>EI8</f>
        <v>62</v>
      </c>
      <c r="EK8" s="220">
        <f>EG8</f>
        <v>60</v>
      </c>
      <c r="EL8" s="220">
        <f>EK8+2</f>
        <v>62</v>
      </c>
      <c r="EM8" s="220">
        <f t="shared" ref="EM8" si="49">EL8</f>
        <v>62</v>
      </c>
      <c r="EN8" s="220">
        <f>EM8</f>
        <v>62</v>
      </c>
      <c r="EO8" s="220">
        <f>EK8</f>
        <v>60</v>
      </c>
      <c r="EP8" s="220">
        <f>EO8+2</f>
        <v>62</v>
      </c>
      <c r="EQ8" s="220">
        <f t="shared" ref="EQ8" si="50">EP8</f>
        <v>62</v>
      </c>
      <c r="ER8" s="220">
        <f>EQ8</f>
        <v>62</v>
      </c>
      <c r="ES8" s="220">
        <f>EO8</f>
        <v>60</v>
      </c>
      <c r="ET8" s="220">
        <f>ES8</f>
        <v>60</v>
      </c>
      <c r="EU8" s="220">
        <f t="shared" ref="EU8:FB8" si="51">ET8</f>
        <v>60</v>
      </c>
      <c r="EV8" s="220">
        <f t="shared" si="51"/>
        <v>60</v>
      </c>
      <c r="EW8" s="220">
        <f t="shared" si="51"/>
        <v>60</v>
      </c>
      <c r="EX8" s="220">
        <f t="shared" si="51"/>
        <v>60</v>
      </c>
      <c r="EY8" s="220">
        <f t="shared" si="51"/>
        <v>60</v>
      </c>
      <c r="EZ8" s="220">
        <f t="shared" si="51"/>
        <v>60</v>
      </c>
      <c r="FA8" s="220">
        <f t="shared" si="51"/>
        <v>60</v>
      </c>
      <c r="FB8" s="220">
        <f t="shared" si="51"/>
        <v>60</v>
      </c>
      <c r="FC8" s="220">
        <f>ER8+19</f>
        <v>81</v>
      </c>
      <c r="FD8" s="220">
        <f>FC8+2</f>
        <v>83</v>
      </c>
      <c r="FE8" s="220">
        <f t="shared" ref="FE8:FE9" si="52">FD8</f>
        <v>83</v>
      </c>
      <c r="FF8" s="220">
        <f>FE8</f>
        <v>83</v>
      </c>
      <c r="FG8" s="220">
        <f>FC8</f>
        <v>81</v>
      </c>
      <c r="FH8" s="220">
        <f>FG8+2</f>
        <v>83</v>
      </c>
      <c r="FI8" s="220">
        <f t="shared" ref="FI8" si="53">FH8</f>
        <v>83</v>
      </c>
      <c r="FJ8" s="220">
        <f>FI8</f>
        <v>83</v>
      </c>
      <c r="FK8" s="220">
        <f>FG8</f>
        <v>81</v>
      </c>
      <c r="FL8" s="220">
        <f>FK8+2</f>
        <v>83</v>
      </c>
      <c r="FM8" s="220">
        <f t="shared" ref="FM8" si="54">FL8</f>
        <v>83</v>
      </c>
      <c r="FN8" s="220">
        <f>FM8</f>
        <v>83</v>
      </c>
      <c r="FO8" s="220">
        <f>FK8</f>
        <v>81</v>
      </c>
      <c r="FP8" s="220">
        <f>FO8+2</f>
        <v>83</v>
      </c>
      <c r="FQ8" s="220">
        <f t="shared" ref="FQ8" si="55">FP8</f>
        <v>83</v>
      </c>
      <c r="FR8" s="220">
        <f>FQ8</f>
        <v>83</v>
      </c>
      <c r="FS8" s="220">
        <f>FO8</f>
        <v>81</v>
      </c>
      <c r="FT8" s="220">
        <f>FS8+2</f>
        <v>83</v>
      </c>
      <c r="FU8" s="220">
        <f t="shared" ref="FU8" si="56">FT8</f>
        <v>83</v>
      </c>
      <c r="FV8" s="220">
        <f>FU8</f>
        <v>83</v>
      </c>
      <c r="FW8" s="220">
        <f>FS8</f>
        <v>81</v>
      </c>
      <c r="FX8" s="220">
        <f>FW8+2</f>
        <v>83</v>
      </c>
      <c r="FY8" s="220">
        <f t="shared" ref="FY8" si="57">FX8</f>
        <v>83</v>
      </c>
      <c r="FZ8" s="220">
        <f>FY8</f>
        <v>83</v>
      </c>
      <c r="GA8" s="220">
        <f>FW8</f>
        <v>81</v>
      </c>
      <c r="GB8" s="220">
        <f>GA8+2</f>
        <v>83</v>
      </c>
      <c r="GC8" s="220">
        <f t="shared" ref="GC8" si="58">GB8</f>
        <v>83</v>
      </c>
      <c r="GD8" s="220">
        <f>GC8</f>
        <v>83</v>
      </c>
      <c r="GE8" s="220">
        <f>GA8</f>
        <v>81</v>
      </c>
      <c r="GF8" s="220">
        <f>GE8+2</f>
        <v>83</v>
      </c>
      <c r="GG8" s="220">
        <f t="shared" ref="GG8" si="59">GF8</f>
        <v>83</v>
      </c>
      <c r="GH8" s="220">
        <f>GG8</f>
        <v>83</v>
      </c>
      <c r="GI8" s="220">
        <f>GE8</f>
        <v>81</v>
      </c>
      <c r="GJ8" s="220">
        <f>GI8+2</f>
        <v>83</v>
      </c>
      <c r="GK8" s="220">
        <f t="shared" ref="GK8" si="60">GJ8</f>
        <v>83</v>
      </c>
      <c r="GL8" s="220">
        <f>GK8</f>
        <v>83</v>
      </c>
      <c r="GM8" s="220">
        <f>GI8</f>
        <v>81</v>
      </c>
      <c r="GN8" s="220">
        <f>GM8+2</f>
        <v>83</v>
      </c>
      <c r="GO8" s="220">
        <f t="shared" ref="GO8" si="61">GN8</f>
        <v>83</v>
      </c>
      <c r="GP8" s="220">
        <f>GO8</f>
        <v>83</v>
      </c>
      <c r="GQ8" s="220">
        <f>GM8</f>
        <v>81</v>
      </c>
      <c r="GR8" s="220">
        <f>GQ8</f>
        <v>81</v>
      </c>
      <c r="GS8" s="220">
        <f t="shared" ref="GS8:GZ8" si="62">GR8</f>
        <v>81</v>
      </c>
      <c r="GT8" s="220">
        <f t="shared" si="62"/>
        <v>81</v>
      </c>
      <c r="GU8" s="220">
        <f t="shared" si="62"/>
        <v>81</v>
      </c>
      <c r="GV8" s="220">
        <f t="shared" si="62"/>
        <v>81</v>
      </c>
      <c r="GW8" s="220">
        <f t="shared" si="62"/>
        <v>81</v>
      </c>
      <c r="GX8" s="220">
        <f t="shared" si="62"/>
        <v>81</v>
      </c>
      <c r="GY8" s="220">
        <f t="shared" si="62"/>
        <v>81</v>
      </c>
      <c r="GZ8" s="220">
        <f t="shared" si="62"/>
        <v>81</v>
      </c>
      <c r="HA8" s="220">
        <f>GP8+19</f>
        <v>102</v>
      </c>
      <c r="HB8" s="220">
        <f>HA8+2</f>
        <v>104</v>
      </c>
      <c r="HC8" s="220">
        <f t="shared" ref="HC8:HC9" si="63">HB8</f>
        <v>104</v>
      </c>
      <c r="HD8" s="220">
        <f>HC8</f>
        <v>104</v>
      </c>
      <c r="HE8" s="220">
        <f>HA8</f>
        <v>102</v>
      </c>
      <c r="HF8" s="220">
        <f>HE8+2</f>
        <v>104</v>
      </c>
      <c r="HG8" s="220">
        <f t="shared" ref="HG8" si="64">HF8</f>
        <v>104</v>
      </c>
      <c r="HH8" s="220">
        <f>HG8</f>
        <v>104</v>
      </c>
      <c r="HI8" s="220">
        <f>HE8</f>
        <v>102</v>
      </c>
      <c r="HJ8" s="220">
        <f>HI8+2</f>
        <v>104</v>
      </c>
      <c r="HK8" s="220">
        <f t="shared" ref="HK8" si="65">HJ8</f>
        <v>104</v>
      </c>
      <c r="HL8" s="220">
        <f>HK8</f>
        <v>104</v>
      </c>
      <c r="HM8" s="220">
        <f>HI8</f>
        <v>102</v>
      </c>
      <c r="HN8" s="220">
        <f>HM8+2</f>
        <v>104</v>
      </c>
      <c r="HO8" s="220">
        <f t="shared" ref="HO8" si="66">HN8</f>
        <v>104</v>
      </c>
      <c r="HP8" s="220">
        <f>HO8</f>
        <v>104</v>
      </c>
      <c r="HQ8" s="220">
        <f>HM8</f>
        <v>102</v>
      </c>
      <c r="HR8" s="220">
        <f>HQ8+2</f>
        <v>104</v>
      </c>
      <c r="HS8" s="220">
        <f t="shared" ref="HS8" si="67">HR8</f>
        <v>104</v>
      </c>
      <c r="HT8" s="220">
        <f>HS8</f>
        <v>104</v>
      </c>
      <c r="HU8" s="220">
        <f>HQ8</f>
        <v>102</v>
      </c>
      <c r="HV8" s="220">
        <f>HU8+2</f>
        <v>104</v>
      </c>
      <c r="HW8" s="220">
        <f t="shared" ref="HW8" si="68">HV8</f>
        <v>104</v>
      </c>
      <c r="HX8" s="220">
        <f>HW8</f>
        <v>104</v>
      </c>
      <c r="HY8" s="220">
        <f>HU8</f>
        <v>102</v>
      </c>
      <c r="HZ8" s="220">
        <f>HY8+2</f>
        <v>104</v>
      </c>
      <c r="IA8" s="220">
        <f t="shared" ref="IA8" si="69">HZ8</f>
        <v>104</v>
      </c>
      <c r="IB8" s="220">
        <f>IA8</f>
        <v>104</v>
      </c>
      <c r="IC8" s="220">
        <f>HY8</f>
        <v>102</v>
      </c>
      <c r="ID8" s="220">
        <f>IC8+2</f>
        <v>104</v>
      </c>
      <c r="IE8" s="220">
        <f t="shared" ref="IE8" si="70">ID8</f>
        <v>104</v>
      </c>
      <c r="IF8" s="220">
        <f>IE8</f>
        <v>104</v>
      </c>
      <c r="IG8" s="220">
        <f>IC8</f>
        <v>102</v>
      </c>
      <c r="IH8" s="220">
        <f>IG8+2</f>
        <v>104</v>
      </c>
      <c r="II8" s="220">
        <f t="shared" ref="II8" si="71">IH8</f>
        <v>104</v>
      </c>
      <c r="IJ8" s="220">
        <f>II8</f>
        <v>104</v>
      </c>
      <c r="IK8" s="220">
        <f>IG8</f>
        <v>102</v>
      </c>
      <c r="IL8" s="220">
        <f>IK8+2</f>
        <v>104</v>
      </c>
      <c r="IM8" s="220">
        <f t="shared" ref="IM8" si="72">IL8</f>
        <v>104</v>
      </c>
      <c r="IN8" s="220">
        <f>IM8</f>
        <v>104</v>
      </c>
      <c r="IO8" s="220">
        <f>IK8</f>
        <v>102</v>
      </c>
      <c r="IP8" s="220">
        <f>IO8</f>
        <v>102</v>
      </c>
      <c r="IQ8" s="220">
        <f t="shared" ref="IQ8:IX8" si="73">IP8</f>
        <v>102</v>
      </c>
      <c r="IR8" s="220">
        <f t="shared" si="73"/>
        <v>102</v>
      </c>
      <c r="IS8" s="220">
        <f t="shared" si="73"/>
        <v>102</v>
      </c>
      <c r="IT8" s="220">
        <f t="shared" si="73"/>
        <v>102</v>
      </c>
      <c r="IU8" s="220">
        <f t="shared" si="73"/>
        <v>102</v>
      </c>
      <c r="IV8" s="220">
        <f t="shared" si="73"/>
        <v>102</v>
      </c>
      <c r="IW8" s="220">
        <f t="shared" si="73"/>
        <v>102</v>
      </c>
      <c r="IX8" s="220">
        <f t="shared" si="73"/>
        <v>102</v>
      </c>
      <c r="IY8" s="220">
        <f>IN8+19</f>
        <v>123</v>
      </c>
      <c r="IZ8" s="220">
        <f>IY8+2</f>
        <v>125</v>
      </c>
      <c r="JA8" s="220">
        <f t="shared" ref="JA8:JA9" si="74">IZ8</f>
        <v>125</v>
      </c>
      <c r="JB8" s="220">
        <f>JA8</f>
        <v>125</v>
      </c>
      <c r="JC8" s="220">
        <f>IY8</f>
        <v>123</v>
      </c>
      <c r="JD8" s="220">
        <f>JC8+2</f>
        <v>125</v>
      </c>
      <c r="JE8" s="220">
        <f t="shared" ref="JE8" si="75">JD8</f>
        <v>125</v>
      </c>
      <c r="JF8" s="220">
        <f>JE8</f>
        <v>125</v>
      </c>
      <c r="JG8" s="220">
        <f>JC8</f>
        <v>123</v>
      </c>
      <c r="JH8" s="220">
        <f>JG8+2</f>
        <v>125</v>
      </c>
      <c r="JI8" s="220">
        <f t="shared" ref="JI8" si="76">JH8</f>
        <v>125</v>
      </c>
      <c r="JJ8" s="220">
        <f>JI8</f>
        <v>125</v>
      </c>
      <c r="JK8" s="220">
        <f>JG8</f>
        <v>123</v>
      </c>
      <c r="JL8" s="220">
        <f>JK8+2</f>
        <v>125</v>
      </c>
      <c r="JM8" s="220">
        <f t="shared" ref="JM8" si="77">JL8</f>
        <v>125</v>
      </c>
      <c r="JN8" s="220">
        <f>JM8</f>
        <v>125</v>
      </c>
      <c r="JO8" s="220">
        <f>JK8</f>
        <v>123</v>
      </c>
      <c r="JP8" s="220">
        <f>JO8+2</f>
        <v>125</v>
      </c>
      <c r="JQ8" s="220">
        <f t="shared" ref="JQ8" si="78">JP8</f>
        <v>125</v>
      </c>
      <c r="JR8" s="220">
        <f>JQ8</f>
        <v>125</v>
      </c>
      <c r="JS8" s="220">
        <f>JO8</f>
        <v>123</v>
      </c>
      <c r="JT8" s="220">
        <f>JS8+2</f>
        <v>125</v>
      </c>
      <c r="JU8" s="220">
        <f t="shared" ref="JU8" si="79">JT8</f>
        <v>125</v>
      </c>
      <c r="JV8" s="220">
        <f>JU8</f>
        <v>125</v>
      </c>
      <c r="JW8" s="220">
        <f>JS8</f>
        <v>123</v>
      </c>
      <c r="JX8" s="220">
        <f>JW8+2</f>
        <v>125</v>
      </c>
      <c r="JY8" s="220">
        <f t="shared" ref="JY8" si="80">JX8</f>
        <v>125</v>
      </c>
      <c r="JZ8" s="220">
        <f>JY8</f>
        <v>125</v>
      </c>
      <c r="KA8" s="220">
        <f>JW8</f>
        <v>123</v>
      </c>
      <c r="KB8" s="220">
        <f>KA8+2</f>
        <v>125</v>
      </c>
      <c r="KC8" s="220">
        <f t="shared" ref="KC8" si="81">KB8</f>
        <v>125</v>
      </c>
      <c r="KD8" s="220">
        <f>KC8</f>
        <v>125</v>
      </c>
      <c r="KE8" s="220">
        <f>KA8</f>
        <v>123</v>
      </c>
      <c r="KF8" s="220">
        <f>KE8+2</f>
        <v>125</v>
      </c>
      <c r="KG8" s="220">
        <f t="shared" ref="KG8" si="82">KF8</f>
        <v>125</v>
      </c>
      <c r="KH8" s="220">
        <f>KG8</f>
        <v>125</v>
      </c>
      <c r="KI8" s="220">
        <f>KE8</f>
        <v>123</v>
      </c>
      <c r="KJ8" s="220">
        <f>KI8+2</f>
        <v>125</v>
      </c>
      <c r="KK8" s="220">
        <f t="shared" ref="KK8" si="83">KJ8</f>
        <v>125</v>
      </c>
      <c r="KL8" s="220">
        <f>KK8</f>
        <v>125</v>
      </c>
      <c r="KM8" s="220">
        <f>KI8</f>
        <v>123</v>
      </c>
      <c r="KN8" s="220">
        <f>KM8</f>
        <v>123</v>
      </c>
      <c r="KO8" s="220">
        <f t="shared" ref="KO8:KV8" si="84">KN8</f>
        <v>123</v>
      </c>
      <c r="KP8" s="220">
        <f t="shared" si="84"/>
        <v>123</v>
      </c>
      <c r="KQ8" s="220">
        <f t="shared" si="84"/>
        <v>123</v>
      </c>
      <c r="KR8" s="220">
        <f t="shared" si="84"/>
        <v>123</v>
      </c>
      <c r="KS8" s="220">
        <f t="shared" si="84"/>
        <v>123</v>
      </c>
      <c r="KT8" s="220">
        <f t="shared" si="84"/>
        <v>123</v>
      </c>
      <c r="KU8" s="220">
        <f t="shared" si="84"/>
        <v>123</v>
      </c>
      <c r="KV8" s="220">
        <f t="shared" si="84"/>
        <v>123</v>
      </c>
      <c r="KW8" s="220">
        <f>KL8+19</f>
        <v>144</v>
      </c>
      <c r="KX8" s="220">
        <f>KW8+2</f>
        <v>146</v>
      </c>
      <c r="KY8" s="220">
        <f t="shared" ref="KY8:KY9" si="85">KX8</f>
        <v>146</v>
      </c>
      <c r="KZ8" s="220">
        <f>KY8</f>
        <v>146</v>
      </c>
      <c r="LA8" s="220">
        <f>KW8</f>
        <v>144</v>
      </c>
      <c r="LB8" s="220">
        <f>LA8+2</f>
        <v>146</v>
      </c>
      <c r="LC8" s="220">
        <f t="shared" ref="LC8" si="86">LB8</f>
        <v>146</v>
      </c>
      <c r="LD8" s="220">
        <f>LC8</f>
        <v>146</v>
      </c>
      <c r="LE8" s="220">
        <f>LA8</f>
        <v>144</v>
      </c>
      <c r="LF8" s="220">
        <f>LE8+2</f>
        <v>146</v>
      </c>
      <c r="LG8" s="220">
        <f t="shared" ref="LG8" si="87">LF8</f>
        <v>146</v>
      </c>
      <c r="LH8" s="220">
        <f>LG8</f>
        <v>146</v>
      </c>
      <c r="LI8" s="220">
        <f>LE8</f>
        <v>144</v>
      </c>
      <c r="LJ8" s="220">
        <f>LI8+2</f>
        <v>146</v>
      </c>
      <c r="LK8" s="220">
        <f t="shared" ref="LK8" si="88">LJ8</f>
        <v>146</v>
      </c>
      <c r="LL8" s="220">
        <f>LK8</f>
        <v>146</v>
      </c>
      <c r="LM8" s="220">
        <f>LI8</f>
        <v>144</v>
      </c>
      <c r="LN8" s="220">
        <f>LM8+2</f>
        <v>146</v>
      </c>
      <c r="LO8" s="220">
        <f t="shared" ref="LO8" si="89">LN8</f>
        <v>146</v>
      </c>
      <c r="LP8" s="220">
        <f>LO8</f>
        <v>146</v>
      </c>
      <c r="LQ8" s="220">
        <f>LM8</f>
        <v>144</v>
      </c>
      <c r="LR8" s="220">
        <f>LQ8+2</f>
        <v>146</v>
      </c>
      <c r="LS8" s="220">
        <f t="shared" ref="LS8" si="90">LR8</f>
        <v>146</v>
      </c>
      <c r="LT8" s="220">
        <f>LS8</f>
        <v>146</v>
      </c>
      <c r="LU8" s="220">
        <f>LQ8</f>
        <v>144</v>
      </c>
      <c r="LV8" s="220">
        <f>LU8+2</f>
        <v>146</v>
      </c>
      <c r="LW8" s="220">
        <f t="shared" ref="LW8" si="91">LV8</f>
        <v>146</v>
      </c>
      <c r="LX8" s="220">
        <f>LW8</f>
        <v>146</v>
      </c>
      <c r="LY8" s="220">
        <f>LU8</f>
        <v>144</v>
      </c>
      <c r="LZ8" s="220">
        <f>LY8+2</f>
        <v>146</v>
      </c>
      <c r="MA8" s="220">
        <f t="shared" ref="MA8" si="92">LZ8</f>
        <v>146</v>
      </c>
      <c r="MB8" s="220">
        <f>MA8</f>
        <v>146</v>
      </c>
      <c r="MC8" s="220">
        <f>LY8</f>
        <v>144</v>
      </c>
      <c r="MD8" s="220">
        <f>MC8+2</f>
        <v>146</v>
      </c>
      <c r="ME8" s="220">
        <f t="shared" ref="ME8" si="93">MD8</f>
        <v>146</v>
      </c>
      <c r="MF8" s="220">
        <f>ME8</f>
        <v>146</v>
      </c>
      <c r="MG8" s="220">
        <f>MC8</f>
        <v>144</v>
      </c>
      <c r="MH8" s="220">
        <f>MG8+2</f>
        <v>146</v>
      </c>
      <c r="MI8" s="220">
        <f t="shared" ref="MI8" si="94">MH8</f>
        <v>146</v>
      </c>
      <c r="MJ8" s="220">
        <f>MI8</f>
        <v>146</v>
      </c>
      <c r="MK8" s="220">
        <f>MG8</f>
        <v>144</v>
      </c>
      <c r="ML8" s="220">
        <f>MK8</f>
        <v>144</v>
      </c>
      <c r="MM8" s="220">
        <f t="shared" ref="MM8:MT8" si="95">ML8</f>
        <v>144</v>
      </c>
      <c r="MN8" s="220">
        <f t="shared" si="95"/>
        <v>144</v>
      </c>
      <c r="MO8" s="220">
        <f t="shared" si="95"/>
        <v>144</v>
      </c>
      <c r="MP8" s="220">
        <f t="shared" si="95"/>
        <v>144</v>
      </c>
      <c r="MQ8" s="220">
        <f t="shared" si="95"/>
        <v>144</v>
      </c>
      <c r="MR8" s="220">
        <f t="shared" si="95"/>
        <v>144</v>
      </c>
      <c r="MS8" s="220">
        <f t="shared" si="95"/>
        <v>144</v>
      </c>
      <c r="MT8" s="220">
        <f t="shared" si="95"/>
        <v>144</v>
      </c>
      <c r="MU8" s="220">
        <f>MJ8+19</f>
        <v>165</v>
      </c>
      <c r="MV8" s="220">
        <f>MU8+2</f>
        <v>167</v>
      </c>
      <c r="MW8" s="220">
        <f t="shared" ref="MW8:MW9" si="96">MV8</f>
        <v>167</v>
      </c>
      <c r="MX8" s="220">
        <f>MW8</f>
        <v>167</v>
      </c>
      <c r="MY8" s="220">
        <f>MU8</f>
        <v>165</v>
      </c>
      <c r="MZ8" s="220">
        <f>MY8+2</f>
        <v>167</v>
      </c>
      <c r="NA8" s="220">
        <f t="shared" ref="NA8" si="97">MZ8</f>
        <v>167</v>
      </c>
      <c r="NB8" s="220">
        <f>NA8</f>
        <v>167</v>
      </c>
      <c r="NC8" s="220">
        <f>MY8</f>
        <v>165</v>
      </c>
      <c r="ND8" s="220">
        <f>NC8+2</f>
        <v>167</v>
      </c>
      <c r="NE8" s="220">
        <f t="shared" ref="NE8" si="98">ND8</f>
        <v>167</v>
      </c>
      <c r="NF8" s="220">
        <f>NE8</f>
        <v>167</v>
      </c>
      <c r="NG8" s="220">
        <f>NC8</f>
        <v>165</v>
      </c>
      <c r="NH8" s="220">
        <f>NG8+2</f>
        <v>167</v>
      </c>
      <c r="NI8" s="220">
        <f t="shared" ref="NI8" si="99">NH8</f>
        <v>167</v>
      </c>
      <c r="NJ8" s="220">
        <f>NI8</f>
        <v>167</v>
      </c>
      <c r="NK8" s="220">
        <f>NG8</f>
        <v>165</v>
      </c>
      <c r="NL8" s="220">
        <f>NK8+2</f>
        <v>167</v>
      </c>
      <c r="NM8" s="220">
        <f t="shared" ref="NM8" si="100">NL8</f>
        <v>167</v>
      </c>
      <c r="NN8" s="220">
        <f>NM8</f>
        <v>167</v>
      </c>
      <c r="NO8" s="220">
        <f>NK8</f>
        <v>165</v>
      </c>
      <c r="NP8" s="220">
        <f>NO8+2</f>
        <v>167</v>
      </c>
      <c r="NQ8" s="220">
        <f t="shared" ref="NQ8" si="101">NP8</f>
        <v>167</v>
      </c>
      <c r="NR8" s="220">
        <f>NQ8</f>
        <v>167</v>
      </c>
      <c r="NS8" s="220">
        <f>NO8</f>
        <v>165</v>
      </c>
      <c r="NT8" s="220">
        <f>NS8+2</f>
        <v>167</v>
      </c>
      <c r="NU8" s="220">
        <f t="shared" ref="NU8" si="102">NT8</f>
        <v>167</v>
      </c>
      <c r="NV8" s="220">
        <f>NU8</f>
        <v>167</v>
      </c>
      <c r="NW8" s="220">
        <f>NS8</f>
        <v>165</v>
      </c>
      <c r="NX8" s="220">
        <f>NW8+2</f>
        <v>167</v>
      </c>
      <c r="NY8" s="220">
        <f t="shared" ref="NY8" si="103">NX8</f>
        <v>167</v>
      </c>
      <c r="NZ8" s="220">
        <f>NY8</f>
        <v>167</v>
      </c>
      <c r="OA8" s="220">
        <f>NW8</f>
        <v>165</v>
      </c>
      <c r="OB8" s="220">
        <f>OA8+2</f>
        <v>167</v>
      </c>
      <c r="OC8" s="220">
        <f t="shared" ref="OC8" si="104">OB8</f>
        <v>167</v>
      </c>
      <c r="OD8" s="220">
        <f>OC8</f>
        <v>167</v>
      </c>
      <c r="OE8" s="220">
        <f>OA8</f>
        <v>165</v>
      </c>
      <c r="OF8" s="220">
        <f>OE8+2</f>
        <v>167</v>
      </c>
      <c r="OG8" s="220">
        <f t="shared" ref="OG8" si="105">OF8</f>
        <v>167</v>
      </c>
      <c r="OH8" s="220">
        <f>OG8</f>
        <v>167</v>
      </c>
      <c r="OI8" s="220">
        <f>OE8</f>
        <v>165</v>
      </c>
      <c r="OJ8" s="220">
        <f>OI8</f>
        <v>165</v>
      </c>
      <c r="OK8" s="220">
        <f t="shared" ref="OK8:OR8" si="106">OJ8</f>
        <v>165</v>
      </c>
      <c r="OL8" s="220">
        <f t="shared" si="106"/>
        <v>165</v>
      </c>
      <c r="OM8" s="220">
        <f t="shared" si="106"/>
        <v>165</v>
      </c>
      <c r="ON8" s="220">
        <f t="shared" si="106"/>
        <v>165</v>
      </c>
      <c r="OO8" s="220">
        <f t="shared" si="106"/>
        <v>165</v>
      </c>
      <c r="OP8" s="220">
        <f t="shared" si="106"/>
        <v>165</v>
      </c>
      <c r="OQ8" s="220">
        <f t="shared" si="106"/>
        <v>165</v>
      </c>
      <c r="OR8" s="220">
        <f t="shared" si="106"/>
        <v>165</v>
      </c>
      <c r="OS8" s="220">
        <f>OH8+19</f>
        <v>186</v>
      </c>
      <c r="OT8" s="220">
        <f>OS8+2</f>
        <v>188</v>
      </c>
      <c r="OU8" s="220">
        <f t="shared" ref="OU8:OU9" si="107">OT8</f>
        <v>188</v>
      </c>
      <c r="OV8" s="220">
        <f>OU8</f>
        <v>188</v>
      </c>
      <c r="OW8" s="220">
        <f>OS8</f>
        <v>186</v>
      </c>
      <c r="OX8" s="220">
        <f>OW8+2</f>
        <v>188</v>
      </c>
      <c r="OY8" s="220">
        <f t="shared" ref="OY8" si="108">OX8</f>
        <v>188</v>
      </c>
      <c r="OZ8" s="220">
        <f>OY8</f>
        <v>188</v>
      </c>
      <c r="PA8" s="220">
        <f>OW8</f>
        <v>186</v>
      </c>
      <c r="PB8" s="220">
        <f>PA8+2</f>
        <v>188</v>
      </c>
      <c r="PC8" s="220">
        <f t="shared" ref="PC8" si="109">PB8</f>
        <v>188</v>
      </c>
      <c r="PD8" s="220">
        <f>PC8</f>
        <v>188</v>
      </c>
      <c r="PE8" s="220">
        <f>PA8</f>
        <v>186</v>
      </c>
      <c r="PF8" s="220">
        <f>PE8+2</f>
        <v>188</v>
      </c>
      <c r="PG8" s="220">
        <f t="shared" ref="PG8" si="110">PF8</f>
        <v>188</v>
      </c>
      <c r="PH8" s="220">
        <f>PG8</f>
        <v>188</v>
      </c>
      <c r="PI8" s="220">
        <f>PE8</f>
        <v>186</v>
      </c>
      <c r="PJ8" s="220">
        <f>PI8+2</f>
        <v>188</v>
      </c>
      <c r="PK8" s="220">
        <f t="shared" ref="PK8" si="111">PJ8</f>
        <v>188</v>
      </c>
      <c r="PL8" s="220">
        <f>PK8</f>
        <v>188</v>
      </c>
      <c r="PM8" s="220">
        <f>PI8</f>
        <v>186</v>
      </c>
      <c r="PN8" s="220">
        <f>PM8+2</f>
        <v>188</v>
      </c>
      <c r="PO8" s="220">
        <f t="shared" ref="PO8" si="112">PN8</f>
        <v>188</v>
      </c>
      <c r="PP8" s="220">
        <f>PO8</f>
        <v>188</v>
      </c>
      <c r="PQ8" s="220">
        <f>PM8</f>
        <v>186</v>
      </c>
      <c r="PR8" s="220">
        <f>PQ8+2</f>
        <v>188</v>
      </c>
      <c r="PS8" s="220">
        <f t="shared" ref="PS8" si="113">PR8</f>
        <v>188</v>
      </c>
      <c r="PT8" s="220">
        <f>PS8</f>
        <v>188</v>
      </c>
      <c r="PU8" s="220">
        <f>PQ8</f>
        <v>186</v>
      </c>
      <c r="PV8" s="220">
        <f>PU8+2</f>
        <v>188</v>
      </c>
      <c r="PW8" s="220">
        <f t="shared" ref="PW8" si="114">PV8</f>
        <v>188</v>
      </c>
      <c r="PX8" s="220">
        <f>PW8</f>
        <v>188</v>
      </c>
      <c r="PY8" s="220">
        <f>PU8</f>
        <v>186</v>
      </c>
      <c r="PZ8" s="220">
        <f>PY8+2</f>
        <v>188</v>
      </c>
      <c r="QA8" s="220">
        <f t="shared" ref="QA8" si="115">PZ8</f>
        <v>188</v>
      </c>
      <c r="QB8" s="220">
        <f>QA8</f>
        <v>188</v>
      </c>
      <c r="QC8" s="220">
        <f>PY8</f>
        <v>186</v>
      </c>
      <c r="QD8" s="220">
        <f>QC8+2</f>
        <v>188</v>
      </c>
      <c r="QE8" s="220">
        <f t="shared" ref="QE8" si="116">QD8</f>
        <v>188</v>
      </c>
      <c r="QF8" s="220">
        <f>QE8</f>
        <v>188</v>
      </c>
      <c r="QG8" s="220">
        <f>QC8</f>
        <v>186</v>
      </c>
      <c r="QH8" s="220">
        <f>QG8</f>
        <v>186</v>
      </c>
      <c r="QI8" s="220">
        <f t="shared" ref="QI8:QP8" si="117">QH8</f>
        <v>186</v>
      </c>
      <c r="QJ8" s="220">
        <f t="shared" si="117"/>
        <v>186</v>
      </c>
      <c r="QK8" s="220">
        <f t="shared" si="117"/>
        <v>186</v>
      </c>
      <c r="QL8" s="220">
        <f t="shared" si="117"/>
        <v>186</v>
      </c>
      <c r="QM8" s="220">
        <f t="shared" si="117"/>
        <v>186</v>
      </c>
      <c r="QN8" s="220">
        <f t="shared" si="117"/>
        <v>186</v>
      </c>
      <c r="QO8" s="220">
        <f t="shared" si="117"/>
        <v>186</v>
      </c>
      <c r="QP8" s="220">
        <f t="shared" si="117"/>
        <v>186</v>
      </c>
      <c r="QQ8" s="220">
        <f>QF8+19</f>
        <v>207</v>
      </c>
      <c r="QR8" s="220">
        <f>QQ8+2</f>
        <v>209</v>
      </c>
      <c r="QS8" s="220">
        <f t="shared" ref="QS8:QS9" si="118">QR8</f>
        <v>209</v>
      </c>
      <c r="QT8" s="220">
        <f>QS8</f>
        <v>209</v>
      </c>
      <c r="QU8" s="220">
        <f>QQ8</f>
        <v>207</v>
      </c>
      <c r="QV8" s="220">
        <f>QU8+2</f>
        <v>209</v>
      </c>
      <c r="QW8" s="220">
        <f t="shared" ref="QW8" si="119">QV8</f>
        <v>209</v>
      </c>
      <c r="QX8" s="220">
        <f>QW8</f>
        <v>209</v>
      </c>
      <c r="QY8" s="220">
        <f>QU8</f>
        <v>207</v>
      </c>
      <c r="QZ8" s="220">
        <f>QY8+2</f>
        <v>209</v>
      </c>
      <c r="RA8" s="220">
        <f t="shared" ref="RA8" si="120">QZ8</f>
        <v>209</v>
      </c>
      <c r="RB8" s="220">
        <f>RA8</f>
        <v>209</v>
      </c>
      <c r="RC8" s="220">
        <f>QY8</f>
        <v>207</v>
      </c>
      <c r="RD8" s="220">
        <f>RC8+2</f>
        <v>209</v>
      </c>
      <c r="RE8" s="220">
        <f t="shared" ref="RE8" si="121">RD8</f>
        <v>209</v>
      </c>
      <c r="RF8" s="220">
        <f>RE8</f>
        <v>209</v>
      </c>
      <c r="RG8" s="220">
        <f>RC8</f>
        <v>207</v>
      </c>
      <c r="RH8" s="220">
        <f>RG8+2</f>
        <v>209</v>
      </c>
      <c r="RI8" s="220">
        <f t="shared" ref="RI8" si="122">RH8</f>
        <v>209</v>
      </c>
      <c r="RJ8" s="220">
        <f>RI8</f>
        <v>209</v>
      </c>
      <c r="RK8" s="220">
        <f>RG8</f>
        <v>207</v>
      </c>
      <c r="RL8" s="220">
        <f>RK8+2</f>
        <v>209</v>
      </c>
      <c r="RM8" s="220">
        <f t="shared" ref="RM8" si="123">RL8</f>
        <v>209</v>
      </c>
      <c r="RN8" s="220">
        <f>RM8</f>
        <v>209</v>
      </c>
      <c r="RO8" s="220">
        <f>RK8</f>
        <v>207</v>
      </c>
      <c r="RP8" s="220">
        <f>RO8+2</f>
        <v>209</v>
      </c>
      <c r="RQ8" s="220">
        <f t="shared" ref="RQ8" si="124">RP8</f>
        <v>209</v>
      </c>
      <c r="RR8" s="220">
        <f>RQ8</f>
        <v>209</v>
      </c>
      <c r="RS8" s="220">
        <f>RO8</f>
        <v>207</v>
      </c>
      <c r="RT8" s="220">
        <f>RS8+2</f>
        <v>209</v>
      </c>
      <c r="RU8" s="220">
        <f t="shared" ref="RU8" si="125">RT8</f>
        <v>209</v>
      </c>
      <c r="RV8" s="220">
        <f>RU8</f>
        <v>209</v>
      </c>
      <c r="RW8" s="220">
        <f>RS8</f>
        <v>207</v>
      </c>
      <c r="RX8" s="220">
        <f>RW8+2</f>
        <v>209</v>
      </c>
      <c r="RY8" s="220">
        <f t="shared" ref="RY8" si="126">RX8</f>
        <v>209</v>
      </c>
      <c r="RZ8" s="220">
        <f>RY8</f>
        <v>209</v>
      </c>
      <c r="SA8" s="220">
        <f>RW8</f>
        <v>207</v>
      </c>
      <c r="SB8" s="220">
        <f>SA8+2</f>
        <v>209</v>
      </c>
      <c r="SC8" s="220">
        <f t="shared" ref="SC8" si="127">SB8</f>
        <v>209</v>
      </c>
      <c r="SD8" s="220">
        <f>SC8</f>
        <v>209</v>
      </c>
      <c r="SE8" s="220">
        <f>SA8</f>
        <v>207</v>
      </c>
      <c r="SF8" s="220">
        <f>SE8</f>
        <v>207</v>
      </c>
      <c r="SG8" s="220">
        <f t="shared" ref="SG8:SN8" si="128">SF8</f>
        <v>207</v>
      </c>
      <c r="SH8" s="220">
        <f t="shared" si="128"/>
        <v>207</v>
      </c>
      <c r="SI8" s="220">
        <f t="shared" si="128"/>
        <v>207</v>
      </c>
      <c r="SJ8" s="220">
        <f t="shared" si="128"/>
        <v>207</v>
      </c>
      <c r="SK8" s="220">
        <f t="shared" si="128"/>
        <v>207</v>
      </c>
      <c r="SL8" s="220">
        <f t="shared" si="128"/>
        <v>207</v>
      </c>
      <c r="SM8" s="220">
        <f t="shared" si="128"/>
        <v>207</v>
      </c>
      <c r="SN8" s="220">
        <f t="shared" si="128"/>
        <v>207</v>
      </c>
      <c r="SO8" s="220">
        <f>SD8+19</f>
        <v>228</v>
      </c>
      <c r="SP8" s="220">
        <f>SO8+2</f>
        <v>230</v>
      </c>
      <c r="SQ8" s="220">
        <f t="shared" ref="SQ8:SQ9" si="129">SP8</f>
        <v>230</v>
      </c>
      <c r="SR8" s="220">
        <f>SQ8</f>
        <v>230</v>
      </c>
      <c r="SS8" s="220">
        <f>SO8</f>
        <v>228</v>
      </c>
      <c r="ST8" s="220">
        <f>SS8+2</f>
        <v>230</v>
      </c>
      <c r="SU8" s="220">
        <f t="shared" ref="SU8" si="130">ST8</f>
        <v>230</v>
      </c>
      <c r="SV8" s="220">
        <f>SU8</f>
        <v>230</v>
      </c>
      <c r="SW8" s="220">
        <f>SS8</f>
        <v>228</v>
      </c>
      <c r="SX8" s="220">
        <f>SW8+2</f>
        <v>230</v>
      </c>
      <c r="SY8" s="220">
        <f t="shared" ref="SY8" si="131">SX8</f>
        <v>230</v>
      </c>
      <c r="SZ8" s="220">
        <f>SY8</f>
        <v>230</v>
      </c>
      <c r="TA8" s="220">
        <f>SW8</f>
        <v>228</v>
      </c>
      <c r="TB8" s="220">
        <f>TA8+2</f>
        <v>230</v>
      </c>
      <c r="TC8" s="220">
        <f t="shared" ref="TC8" si="132">TB8</f>
        <v>230</v>
      </c>
      <c r="TD8" s="220">
        <f>TC8</f>
        <v>230</v>
      </c>
      <c r="TE8" s="220">
        <f>TA8</f>
        <v>228</v>
      </c>
      <c r="TF8" s="220">
        <f>TE8+2</f>
        <v>230</v>
      </c>
      <c r="TG8" s="220">
        <f t="shared" ref="TG8" si="133">TF8</f>
        <v>230</v>
      </c>
      <c r="TH8" s="220">
        <f>TG8</f>
        <v>230</v>
      </c>
      <c r="TI8" s="220">
        <f>TE8</f>
        <v>228</v>
      </c>
      <c r="TJ8" s="220">
        <f>TI8+2</f>
        <v>230</v>
      </c>
      <c r="TK8" s="220">
        <f t="shared" ref="TK8" si="134">TJ8</f>
        <v>230</v>
      </c>
      <c r="TL8" s="220">
        <f>TK8</f>
        <v>230</v>
      </c>
      <c r="TM8" s="220">
        <f>TI8</f>
        <v>228</v>
      </c>
      <c r="TN8" s="220">
        <f>TM8+2</f>
        <v>230</v>
      </c>
      <c r="TO8" s="220">
        <f t="shared" ref="TO8" si="135">TN8</f>
        <v>230</v>
      </c>
      <c r="TP8" s="220">
        <f>TO8</f>
        <v>230</v>
      </c>
      <c r="TQ8" s="220">
        <f>TM8</f>
        <v>228</v>
      </c>
      <c r="TR8" s="220">
        <f>TQ8+2</f>
        <v>230</v>
      </c>
      <c r="TS8" s="220">
        <f t="shared" ref="TS8" si="136">TR8</f>
        <v>230</v>
      </c>
      <c r="TT8" s="220">
        <f>TS8</f>
        <v>230</v>
      </c>
      <c r="TU8" s="220">
        <f>TQ8</f>
        <v>228</v>
      </c>
      <c r="TV8" s="220">
        <f>TU8+2</f>
        <v>230</v>
      </c>
      <c r="TW8" s="220">
        <f t="shared" ref="TW8" si="137">TV8</f>
        <v>230</v>
      </c>
      <c r="TX8" s="220">
        <f>TW8</f>
        <v>230</v>
      </c>
      <c r="TY8" s="220">
        <f>TU8</f>
        <v>228</v>
      </c>
      <c r="TZ8" s="220">
        <f>TY8+2</f>
        <v>230</v>
      </c>
      <c r="UA8" s="220">
        <f t="shared" ref="UA8" si="138">TZ8</f>
        <v>230</v>
      </c>
      <c r="UB8" s="220">
        <f>UA8</f>
        <v>230</v>
      </c>
      <c r="UC8" s="220">
        <f>TY8</f>
        <v>228</v>
      </c>
      <c r="UD8" s="220">
        <f>UC8</f>
        <v>228</v>
      </c>
      <c r="UE8" s="220">
        <f t="shared" ref="UE8:UL8" si="139">UD8</f>
        <v>228</v>
      </c>
      <c r="UF8" s="220">
        <f t="shared" si="139"/>
        <v>228</v>
      </c>
      <c r="UG8" s="220">
        <f t="shared" si="139"/>
        <v>228</v>
      </c>
      <c r="UH8" s="220">
        <f t="shared" si="139"/>
        <v>228</v>
      </c>
      <c r="UI8" s="220">
        <f t="shared" si="139"/>
        <v>228</v>
      </c>
      <c r="UJ8" s="220">
        <f t="shared" si="139"/>
        <v>228</v>
      </c>
      <c r="UK8" s="220">
        <f t="shared" si="139"/>
        <v>228</v>
      </c>
      <c r="UL8" s="220">
        <f t="shared" si="139"/>
        <v>228</v>
      </c>
      <c r="UM8" s="220">
        <f>UK8+21</f>
        <v>249</v>
      </c>
      <c r="UN8" s="220">
        <f>UM8+1</f>
        <v>250</v>
      </c>
      <c r="UO8" s="220">
        <f>UN8+3</f>
        <v>253</v>
      </c>
      <c r="UP8" s="220">
        <f>UO8+1</f>
        <v>254</v>
      </c>
      <c r="UQ8" s="220">
        <f>UP8+1</f>
        <v>255</v>
      </c>
      <c r="UR8" s="220">
        <f>UQ8+1</f>
        <v>256</v>
      </c>
      <c r="US8" s="220">
        <f>UR8+1</f>
        <v>257</v>
      </c>
      <c r="UT8" s="220">
        <f>US8+1</f>
        <v>258</v>
      </c>
      <c r="UU8" s="220">
        <f>UT8+3</f>
        <v>261</v>
      </c>
      <c r="UV8" s="220">
        <f>UU8+1</f>
        <v>262</v>
      </c>
      <c r="UW8" s="220">
        <f t="shared" ref="UW8:VI8" si="140">UV8+1</f>
        <v>263</v>
      </c>
      <c r="UX8" s="220">
        <f t="shared" si="140"/>
        <v>264</v>
      </c>
      <c r="UY8" s="220">
        <f t="shared" si="140"/>
        <v>265</v>
      </c>
      <c r="UZ8" s="220">
        <f t="shared" si="140"/>
        <v>266</v>
      </c>
      <c r="VA8" s="220">
        <f t="shared" si="140"/>
        <v>267</v>
      </c>
      <c r="VB8" s="220">
        <f t="shared" si="140"/>
        <v>268</v>
      </c>
      <c r="VC8" s="220">
        <f t="shared" si="140"/>
        <v>269</v>
      </c>
      <c r="VD8" s="220">
        <f t="shared" si="140"/>
        <v>270</v>
      </c>
      <c r="VE8" s="220">
        <f t="shared" si="140"/>
        <v>271</v>
      </c>
      <c r="VF8" s="220">
        <f t="shared" si="140"/>
        <v>272</v>
      </c>
      <c r="VG8" s="220">
        <f t="shared" si="140"/>
        <v>273</v>
      </c>
      <c r="VH8" s="220">
        <f t="shared" si="140"/>
        <v>274</v>
      </c>
      <c r="VI8" s="220">
        <f t="shared" si="140"/>
        <v>275</v>
      </c>
      <c r="VJ8" s="220">
        <f>VI8+2</f>
        <v>277</v>
      </c>
      <c r="VK8" s="220">
        <f t="shared" ref="VK8:VM8" si="141">VJ8+1</f>
        <v>278</v>
      </c>
      <c r="VL8" s="220">
        <f>VK8+2</f>
        <v>280</v>
      </c>
      <c r="VM8" s="220">
        <f t="shared" si="141"/>
        <v>281</v>
      </c>
      <c r="VN8" s="220">
        <f>VM8+2</f>
        <v>283</v>
      </c>
      <c r="VO8" s="220">
        <f>VN8+1</f>
        <v>284</v>
      </c>
      <c r="VP8" s="220">
        <f>VO8+1</f>
        <v>285</v>
      </c>
      <c r="VQ8" s="220">
        <f t="shared" ref="VQ8" si="142">VP8+1</f>
        <v>286</v>
      </c>
      <c r="VR8" s="220">
        <f>VQ8+2</f>
        <v>288</v>
      </c>
      <c r="VS8" s="220">
        <f>VR8+2</f>
        <v>290</v>
      </c>
      <c r="VT8" s="220">
        <f t="shared" ref="VT8:VV8" si="143">VS8+1</f>
        <v>291</v>
      </c>
      <c r="VU8" s="220">
        <f>VT8+2</f>
        <v>293</v>
      </c>
      <c r="VV8" s="220">
        <f t="shared" si="143"/>
        <v>294</v>
      </c>
      <c r="VW8" s="220">
        <f>VV8+3</f>
        <v>297</v>
      </c>
      <c r="VX8" s="220">
        <f t="shared" ref="VX8" si="144">VW8+1</f>
        <v>298</v>
      </c>
      <c r="VY8" s="220">
        <f>VX8+2</f>
        <v>300</v>
      </c>
      <c r="VZ8" s="220">
        <f t="shared" ref="VZ8" si="145">VY8+1</f>
        <v>301</v>
      </c>
      <c r="WA8" s="220">
        <f>VZ8+2</f>
        <v>303</v>
      </c>
      <c r="WB8" s="220">
        <f t="shared" ref="WB8" si="146">WA8+1</f>
        <v>304</v>
      </c>
      <c r="WC8" s="220"/>
      <c r="WD8" s="220"/>
      <c r="WE8" s="220"/>
      <c r="WF8" s="220"/>
      <c r="WG8" s="220"/>
      <c r="WH8" s="220"/>
      <c r="WI8" s="220"/>
      <c r="WJ8" s="220"/>
      <c r="WK8" s="220"/>
      <c r="WL8" s="220">
        <f>WB8+4</f>
        <v>308</v>
      </c>
      <c r="WM8" s="220">
        <f>WL8+3</f>
        <v>311</v>
      </c>
      <c r="WN8" s="220">
        <f>WM8+2</f>
        <v>313</v>
      </c>
      <c r="WO8" s="220"/>
      <c r="WP8" s="220"/>
      <c r="WQ8" s="220"/>
      <c r="WR8" s="220"/>
      <c r="WS8" s="220"/>
      <c r="WT8" s="220"/>
      <c r="WU8" s="220"/>
      <c r="WV8" s="220"/>
      <c r="WW8" s="220"/>
      <c r="WX8" s="220">
        <f>WN8+11</f>
        <v>324</v>
      </c>
      <c r="WY8" s="220">
        <f t="shared" ref="WY8" si="147">WX8+1</f>
        <v>325</v>
      </c>
      <c r="WZ8" s="220">
        <f>WY8+3</f>
        <v>328</v>
      </c>
      <c r="XA8" s="220">
        <f t="shared" ref="XA8" si="148">WZ8+1</f>
        <v>329</v>
      </c>
      <c r="XB8" s="220">
        <f t="shared" ref="XB8" si="149">XA8+1</f>
        <v>330</v>
      </c>
      <c r="XC8" s="220">
        <f t="shared" ref="XC8" si="150">XB8+1</f>
        <v>331</v>
      </c>
      <c r="XD8" s="220">
        <f>XC8+3</f>
        <v>334</v>
      </c>
      <c r="XE8" s="220">
        <f>XD8+1</f>
        <v>335</v>
      </c>
      <c r="XF8" s="220">
        <f t="shared" ref="XF8:XH8" si="151">XE8+1</f>
        <v>336</v>
      </c>
      <c r="XG8" s="220">
        <f t="shared" si="151"/>
        <v>337</v>
      </c>
      <c r="XH8" s="220">
        <f t="shared" si="151"/>
        <v>338</v>
      </c>
      <c r="XI8" s="220">
        <f>XH8+2</f>
        <v>340</v>
      </c>
      <c r="XJ8" s="220">
        <f t="shared" ref="XJ8" si="152">XI8+1</f>
        <v>341</v>
      </c>
      <c r="XK8" s="220">
        <f t="shared" ref="XK8" si="153">XJ8+1</f>
        <v>342</v>
      </c>
      <c r="XL8" s="220">
        <f>XK8+2</f>
        <v>344</v>
      </c>
      <c r="XM8" s="220">
        <f t="shared" ref="XM8" si="154">XL8+1</f>
        <v>345</v>
      </c>
      <c r="XN8" s="220">
        <f t="shared" ref="XN8" si="155">XM8+1</f>
        <v>346</v>
      </c>
      <c r="XO8" s="220">
        <f t="shared" ref="XO8" si="156">XN8+1</f>
        <v>347</v>
      </c>
      <c r="XP8" s="220">
        <f t="shared" ref="XP8" si="157">XO8+1</f>
        <v>348</v>
      </c>
      <c r="XQ8" s="220">
        <f t="shared" ref="XQ8" si="158">XP8+1</f>
        <v>349</v>
      </c>
    </row>
    <row r="9" spans="1:730" s="195" customFormat="1" x14ac:dyDescent="0.25">
      <c r="A9" s="187"/>
      <c r="F9" s="336"/>
      <c r="I9" s="270">
        <v>1</v>
      </c>
      <c r="J9" s="270">
        <v>1</v>
      </c>
      <c r="K9" s="270">
        <v>1</v>
      </c>
      <c r="L9" s="270">
        <v>1</v>
      </c>
      <c r="M9" s="270">
        <v>1</v>
      </c>
      <c r="N9" s="270">
        <f t="shared" ref="N9:BF9" si="159">I9+1</f>
        <v>2</v>
      </c>
      <c r="O9" s="270">
        <f t="shared" si="159"/>
        <v>2</v>
      </c>
      <c r="P9" s="270">
        <f t="shared" si="159"/>
        <v>2</v>
      </c>
      <c r="Q9" s="270">
        <f t="shared" si="159"/>
        <v>2</v>
      </c>
      <c r="R9" s="270">
        <f t="shared" si="159"/>
        <v>2</v>
      </c>
      <c r="S9" s="270">
        <f t="shared" si="159"/>
        <v>3</v>
      </c>
      <c r="T9" s="270">
        <f t="shared" si="159"/>
        <v>3</v>
      </c>
      <c r="U9" s="270">
        <f t="shared" si="159"/>
        <v>3</v>
      </c>
      <c r="V9" s="270">
        <f t="shared" si="159"/>
        <v>3</v>
      </c>
      <c r="W9" s="270">
        <f t="shared" si="159"/>
        <v>3</v>
      </c>
      <c r="X9" s="270">
        <f t="shared" si="159"/>
        <v>4</v>
      </c>
      <c r="Y9" s="270">
        <f t="shared" si="159"/>
        <v>4</v>
      </c>
      <c r="Z9" s="270">
        <f t="shared" si="159"/>
        <v>4</v>
      </c>
      <c r="AA9" s="270">
        <f t="shared" si="159"/>
        <v>4</v>
      </c>
      <c r="AB9" s="270">
        <f t="shared" si="159"/>
        <v>4</v>
      </c>
      <c r="AC9" s="270">
        <f t="shared" si="159"/>
        <v>5</v>
      </c>
      <c r="AD9" s="270">
        <f t="shared" si="159"/>
        <v>5</v>
      </c>
      <c r="AE9" s="270">
        <f t="shared" si="159"/>
        <v>5</v>
      </c>
      <c r="AF9" s="270">
        <f t="shared" si="159"/>
        <v>5</v>
      </c>
      <c r="AG9" s="270">
        <f t="shared" si="159"/>
        <v>5</v>
      </c>
      <c r="AH9" s="270">
        <f t="shared" si="159"/>
        <v>6</v>
      </c>
      <c r="AI9" s="270">
        <f t="shared" si="159"/>
        <v>6</v>
      </c>
      <c r="AJ9" s="270">
        <f t="shared" si="159"/>
        <v>6</v>
      </c>
      <c r="AK9" s="270">
        <f t="shared" si="159"/>
        <v>6</v>
      </c>
      <c r="AL9" s="270">
        <f t="shared" si="159"/>
        <v>6</v>
      </c>
      <c r="AM9" s="270">
        <f t="shared" si="159"/>
        <v>7</v>
      </c>
      <c r="AN9" s="270">
        <f t="shared" si="159"/>
        <v>7</v>
      </c>
      <c r="AO9" s="270">
        <f t="shared" si="159"/>
        <v>7</v>
      </c>
      <c r="AP9" s="270">
        <f t="shared" si="159"/>
        <v>7</v>
      </c>
      <c r="AQ9" s="270">
        <f t="shared" si="159"/>
        <v>7</v>
      </c>
      <c r="AR9" s="270">
        <f t="shared" si="159"/>
        <v>8</v>
      </c>
      <c r="AS9" s="270">
        <f t="shared" si="159"/>
        <v>8</v>
      </c>
      <c r="AT9" s="270">
        <f t="shared" si="159"/>
        <v>8</v>
      </c>
      <c r="AU9" s="270">
        <f t="shared" si="159"/>
        <v>8</v>
      </c>
      <c r="AV9" s="270">
        <f t="shared" si="159"/>
        <v>8</v>
      </c>
      <c r="AW9" s="270">
        <f t="shared" si="159"/>
        <v>9</v>
      </c>
      <c r="AX9" s="270">
        <f t="shared" si="159"/>
        <v>9</v>
      </c>
      <c r="AY9" s="270">
        <f t="shared" si="159"/>
        <v>9</v>
      </c>
      <c r="AZ9" s="270">
        <f t="shared" si="159"/>
        <v>9</v>
      </c>
      <c r="BA9" s="270">
        <f t="shared" si="159"/>
        <v>9</v>
      </c>
      <c r="BB9" s="270">
        <f t="shared" si="159"/>
        <v>10</v>
      </c>
      <c r="BC9" s="270">
        <f t="shared" si="159"/>
        <v>10</v>
      </c>
      <c r="BD9" s="270">
        <f t="shared" si="159"/>
        <v>10</v>
      </c>
      <c r="BE9" s="270">
        <f t="shared" si="159"/>
        <v>10</v>
      </c>
      <c r="BF9" s="270">
        <f t="shared" si="159"/>
        <v>10</v>
      </c>
      <c r="BG9" s="270">
        <v>3</v>
      </c>
      <c r="BH9" s="270">
        <v>1</v>
      </c>
      <c r="BI9" s="270">
        <f t="shared" si="30"/>
        <v>1</v>
      </c>
      <c r="BJ9" s="270">
        <f>BI9</f>
        <v>1</v>
      </c>
      <c r="BK9" s="270">
        <v>4</v>
      </c>
      <c r="BL9" s="270">
        <v>2</v>
      </c>
      <c r="BM9" s="270">
        <f>BL9</f>
        <v>2</v>
      </c>
      <c r="BN9" s="270">
        <f>BM9</f>
        <v>2</v>
      </c>
      <c r="BO9" s="270">
        <v>5</v>
      </c>
      <c r="BP9" s="270">
        <v>3</v>
      </c>
      <c r="BQ9" s="270">
        <f>BP9</f>
        <v>3</v>
      </c>
      <c r="BR9" s="270">
        <f>BQ9</f>
        <v>3</v>
      </c>
      <c r="BS9" s="270">
        <v>6</v>
      </c>
      <c r="BT9" s="270">
        <v>4</v>
      </c>
      <c r="BU9" s="270">
        <f>BT9</f>
        <v>4</v>
      </c>
      <c r="BV9" s="270">
        <f>BU9</f>
        <v>4</v>
      </c>
      <c r="BW9" s="270">
        <v>7</v>
      </c>
      <c r="BX9" s="270">
        <v>5</v>
      </c>
      <c r="BY9" s="270">
        <f>BX9</f>
        <v>5</v>
      </c>
      <c r="BZ9" s="270">
        <f>BY9</f>
        <v>5</v>
      </c>
      <c r="CA9" s="270">
        <v>8</v>
      </c>
      <c r="CB9" s="270">
        <v>6</v>
      </c>
      <c r="CC9" s="270">
        <f>CB9</f>
        <v>6</v>
      </c>
      <c r="CD9" s="270">
        <f>CC9</f>
        <v>6</v>
      </c>
      <c r="CE9" s="270">
        <v>9</v>
      </c>
      <c r="CF9" s="270">
        <v>7</v>
      </c>
      <c r="CG9" s="270">
        <f>CF9</f>
        <v>7</v>
      </c>
      <c r="CH9" s="270">
        <f>CG9</f>
        <v>7</v>
      </c>
      <c r="CI9" s="270">
        <v>10</v>
      </c>
      <c r="CJ9" s="270">
        <v>8</v>
      </c>
      <c r="CK9" s="270">
        <f>CJ9</f>
        <v>8</v>
      </c>
      <c r="CL9" s="270">
        <f>CK9</f>
        <v>8</v>
      </c>
      <c r="CM9" s="270">
        <v>11</v>
      </c>
      <c r="CN9" s="270">
        <v>9</v>
      </c>
      <c r="CO9" s="270">
        <f>CN9</f>
        <v>9</v>
      </c>
      <c r="CP9" s="270">
        <f>CO9</f>
        <v>9</v>
      </c>
      <c r="CQ9" s="270">
        <v>12</v>
      </c>
      <c r="CR9" s="270">
        <v>10</v>
      </c>
      <c r="CS9" s="270">
        <f>CR9</f>
        <v>10</v>
      </c>
      <c r="CT9" s="270">
        <f>CS9</f>
        <v>10</v>
      </c>
      <c r="CU9" s="270">
        <v>13</v>
      </c>
      <c r="CV9" s="270">
        <f>CU9</f>
        <v>13</v>
      </c>
      <c r="CW9" s="270">
        <f t="shared" ref="CW9:DD9" si="160">CV9</f>
        <v>13</v>
      </c>
      <c r="CX9" s="270">
        <f t="shared" si="160"/>
        <v>13</v>
      </c>
      <c r="CY9" s="270">
        <f t="shared" si="160"/>
        <v>13</v>
      </c>
      <c r="CZ9" s="270">
        <f t="shared" si="160"/>
        <v>13</v>
      </c>
      <c r="DA9" s="270">
        <f t="shared" si="160"/>
        <v>13</v>
      </c>
      <c r="DB9" s="270">
        <f t="shared" si="160"/>
        <v>13</v>
      </c>
      <c r="DC9" s="270">
        <f t="shared" si="160"/>
        <v>13</v>
      </c>
      <c r="DD9" s="270">
        <f t="shared" si="160"/>
        <v>13</v>
      </c>
      <c r="DE9" s="270">
        <v>3</v>
      </c>
      <c r="DF9" s="270">
        <v>1</v>
      </c>
      <c r="DG9" s="270">
        <f t="shared" si="41"/>
        <v>1</v>
      </c>
      <c r="DH9" s="270">
        <f>DG9</f>
        <v>1</v>
      </c>
      <c r="DI9" s="270">
        <v>4</v>
      </c>
      <c r="DJ9" s="270">
        <v>2</v>
      </c>
      <c r="DK9" s="270">
        <f>DJ9</f>
        <v>2</v>
      </c>
      <c r="DL9" s="270">
        <f>DK9</f>
        <v>2</v>
      </c>
      <c r="DM9" s="270">
        <v>5</v>
      </c>
      <c r="DN9" s="270">
        <v>3</v>
      </c>
      <c r="DO9" s="270">
        <f>DN9</f>
        <v>3</v>
      </c>
      <c r="DP9" s="270">
        <f>DO9</f>
        <v>3</v>
      </c>
      <c r="DQ9" s="270">
        <v>6</v>
      </c>
      <c r="DR9" s="270">
        <v>4</v>
      </c>
      <c r="DS9" s="270">
        <f>DR9</f>
        <v>4</v>
      </c>
      <c r="DT9" s="270">
        <f>DS9</f>
        <v>4</v>
      </c>
      <c r="DU9" s="270">
        <v>7</v>
      </c>
      <c r="DV9" s="270">
        <v>5</v>
      </c>
      <c r="DW9" s="270">
        <f>DV9</f>
        <v>5</v>
      </c>
      <c r="DX9" s="270">
        <f>DW9</f>
        <v>5</v>
      </c>
      <c r="DY9" s="270">
        <v>8</v>
      </c>
      <c r="DZ9" s="270">
        <v>6</v>
      </c>
      <c r="EA9" s="270">
        <f>DZ9</f>
        <v>6</v>
      </c>
      <c r="EB9" s="270">
        <f>EA9</f>
        <v>6</v>
      </c>
      <c r="EC9" s="270">
        <v>9</v>
      </c>
      <c r="ED9" s="270">
        <v>7</v>
      </c>
      <c r="EE9" s="270">
        <f>ED9</f>
        <v>7</v>
      </c>
      <c r="EF9" s="270">
        <f>EE9</f>
        <v>7</v>
      </c>
      <c r="EG9" s="270">
        <v>10</v>
      </c>
      <c r="EH9" s="270">
        <v>8</v>
      </c>
      <c r="EI9" s="270">
        <f>EH9</f>
        <v>8</v>
      </c>
      <c r="EJ9" s="270">
        <f>EI9</f>
        <v>8</v>
      </c>
      <c r="EK9" s="270">
        <v>11</v>
      </c>
      <c r="EL9" s="270">
        <v>9</v>
      </c>
      <c r="EM9" s="270">
        <f>EL9</f>
        <v>9</v>
      </c>
      <c r="EN9" s="270">
        <f>EM9</f>
        <v>9</v>
      </c>
      <c r="EO9" s="270">
        <v>12</v>
      </c>
      <c r="EP9" s="270">
        <v>10</v>
      </c>
      <c r="EQ9" s="270">
        <f>EP9</f>
        <v>10</v>
      </c>
      <c r="ER9" s="270">
        <f>EQ9</f>
        <v>10</v>
      </c>
      <c r="ES9" s="270">
        <v>13</v>
      </c>
      <c r="ET9" s="270">
        <f>ES9</f>
        <v>13</v>
      </c>
      <c r="EU9" s="270">
        <f t="shared" ref="EU9:FB9" si="161">ET9</f>
        <v>13</v>
      </c>
      <c r="EV9" s="270">
        <f t="shared" si="161"/>
        <v>13</v>
      </c>
      <c r="EW9" s="270">
        <f t="shared" si="161"/>
        <v>13</v>
      </c>
      <c r="EX9" s="270">
        <f t="shared" si="161"/>
        <v>13</v>
      </c>
      <c r="EY9" s="270">
        <f t="shared" si="161"/>
        <v>13</v>
      </c>
      <c r="EZ9" s="270">
        <f t="shared" si="161"/>
        <v>13</v>
      </c>
      <c r="FA9" s="270">
        <f t="shared" si="161"/>
        <v>13</v>
      </c>
      <c r="FB9" s="270">
        <f t="shared" si="161"/>
        <v>13</v>
      </c>
      <c r="FC9" s="270">
        <v>3</v>
      </c>
      <c r="FD9" s="270">
        <v>1</v>
      </c>
      <c r="FE9" s="270">
        <f t="shared" si="52"/>
        <v>1</v>
      </c>
      <c r="FF9" s="270">
        <f>FE9</f>
        <v>1</v>
      </c>
      <c r="FG9" s="270">
        <v>4</v>
      </c>
      <c r="FH9" s="270">
        <v>2</v>
      </c>
      <c r="FI9" s="270">
        <f>FH9</f>
        <v>2</v>
      </c>
      <c r="FJ9" s="270">
        <f>FI9</f>
        <v>2</v>
      </c>
      <c r="FK9" s="270">
        <v>5</v>
      </c>
      <c r="FL9" s="270">
        <v>3</v>
      </c>
      <c r="FM9" s="270">
        <f>FL9</f>
        <v>3</v>
      </c>
      <c r="FN9" s="270">
        <f>FM9</f>
        <v>3</v>
      </c>
      <c r="FO9" s="270">
        <v>6</v>
      </c>
      <c r="FP9" s="270">
        <v>4</v>
      </c>
      <c r="FQ9" s="270">
        <f>FP9</f>
        <v>4</v>
      </c>
      <c r="FR9" s="270">
        <f>FQ9</f>
        <v>4</v>
      </c>
      <c r="FS9" s="270">
        <v>7</v>
      </c>
      <c r="FT9" s="270">
        <v>5</v>
      </c>
      <c r="FU9" s="270">
        <f>FT9</f>
        <v>5</v>
      </c>
      <c r="FV9" s="270">
        <f>FU9</f>
        <v>5</v>
      </c>
      <c r="FW9" s="270">
        <v>8</v>
      </c>
      <c r="FX9" s="270">
        <v>6</v>
      </c>
      <c r="FY9" s="270">
        <f>FX9</f>
        <v>6</v>
      </c>
      <c r="FZ9" s="270">
        <f>FY9</f>
        <v>6</v>
      </c>
      <c r="GA9" s="270">
        <v>9</v>
      </c>
      <c r="GB9" s="270">
        <v>7</v>
      </c>
      <c r="GC9" s="270">
        <f>GB9</f>
        <v>7</v>
      </c>
      <c r="GD9" s="270">
        <f>GC9</f>
        <v>7</v>
      </c>
      <c r="GE9" s="270">
        <v>10</v>
      </c>
      <c r="GF9" s="270">
        <v>8</v>
      </c>
      <c r="GG9" s="270">
        <f>GF9</f>
        <v>8</v>
      </c>
      <c r="GH9" s="270">
        <f>GG9</f>
        <v>8</v>
      </c>
      <c r="GI9" s="270">
        <v>11</v>
      </c>
      <c r="GJ9" s="270">
        <v>9</v>
      </c>
      <c r="GK9" s="270">
        <f>GJ9</f>
        <v>9</v>
      </c>
      <c r="GL9" s="270">
        <f>GK9</f>
        <v>9</v>
      </c>
      <c r="GM9" s="270">
        <v>12</v>
      </c>
      <c r="GN9" s="270">
        <v>10</v>
      </c>
      <c r="GO9" s="270">
        <f>GN9</f>
        <v>10</v>
      </c>
      <c r="GP9" s="270">
        <f>GO9</f>
        <v>10</v>
      </c>
      <c r="GQ9" s="270">
        <v>13</v>
      </c>
      <c r="GR9" s="270">
        <f>GQ9</f>
        <v>13</v>
      </c>
      <c r="GS9" s="270">
        <f t="shared" ref="GS9:GZ9" si="162">GR9</f>
        <v>13</v>
      </c>
      <c r="GT9" s="270">
        <f t="shared" si="162"/>
        <v>13</v>
      </c>
      <c r="GU9" s="270">
        <f t="shared" si="162"/>
        <v>13</v>
      </c>
      <c r="GV9" s="270">
        <f t="shared" si="162"/>
        <v>13</v>
      </c>
      <c r="GW9" s="270">
        <f t="shared" si="162"/>
        <v>13</v>
      </c>
      <c r="GX9" s="270">
        <f t="shared" si="162"/>
        <v>13</v>
      </c>
      <c r="GY9" s="270">
        <f t="shared" si="162"/>
        <v>13</v>
      </c>
      <c r="GZ9" s="270">
        <f t="shared" si="162"/>
        <v>13</v>
      </c>
      <c r="HA9" s="270">
        <v>3</v>
      </c>
      <c r="HB9" s="270">
        <v>1</v>
      </c>
      <c r="HC9" s="270">
        <f t="shared" si="63"/>
        <v>1</v>
      </c>
      <c r="HD9" s="270">
        <f>HC9</f>
        <v>1</v>
      </c>
      <c r="HE9" s="270">
        <v>4</v>
      </c>
      <c r="HF9" s="270">
        <v>2</v>
      </c>
      <c r="HG9" s="270">
        <f>HF9</f>
        <v>2</v>
      </c>
      <c r="HH9" s="270">
        <f>HG9</f>
        <v>2</v>
      </c>
      <c r="HI9" s="270">
        <v>5</v>
      </c>
      <c r="HJ9" s="270">
        <v>3</v>
      </c>
      <c r="HK9" s="270">
        <f>HJ9</f>
        <v>3</v>
      </c>
      <c r="HL9" s="270">
        <f>HK9</f>
        <v>3</v>
      </c>
      <c r="HM9" s="270">
        <v>6</v>
      </c>
      <c r="HN9" s="270">
        <v>4</v>
      </c>
      <c r="HO9" s="270">
        <f>HN9</f>
        <v>4</v>
      </c>
      <c r="HP9" s="270">
        <f>HO9</f>
        <v>4</v>
      </c>
      <c r="HQ9" s="270">
        <v>7</v>
      </c>
      <c r="HR9" s="270">
        <v>5</v>
      </c>
      <c r="HS9" s="270">
        <f>HR9</f>
        <v>5</v>
      </c>
      <c r="HT9" s="270">
        <f>HS9</f>
        <v>5</v>
      </c>
      <c r="HU9" s="270">
        <v>8</v>
      </c>
      <c r="HV9" s="270">
        <v>6</v>
      </c>
      <c r="HW9" s="270">
        <f>HV9</f>
        <v>6</v>
      </c>
      <c r="HX9" s="270">
        <f>HW9</f>
        <v>6</v>
      </c>
      <c r="HY9" s="270">
        <v>9</v>
      </c>
      <c r="HZ9" s="270">
        <v>7</v>
      </c>
      <c r="IA9" s="270">
        <f>HZ9</f>
        <v>7</v>
      </c>
      <c r="IB9" s="270">
        <f>IA9</f>
        <v>7</v>
      </c>
      <c r="IC9" s="270">
        <v>10</v>
      </c>
      <c r="ID9" s="270">
        <v>8</v>
      </c>
      <c r="IE9" s="270">
        <f>ID9</f>
        <v>8</v>
      </c>
      <c r="IF9" s="270">
        <f>IE9</f>
        <v>8</v>
      </c>
      <c r="IG9" s="270">
        <v>11</v>
      </c>
      <c r="IH9" s="270">
        <v>9</v>
      </c>
      <c r="II9" s="270">
        <f>IH9</f>
        <v>9</v>
      </c>
      <c r="IJ9" s="270">
        <f>II9</f>
        <v>9</v>
      </c>
      <c r="IK9" s="270">
        <v>12</v>
      </c>
      <c r="IL9" s="270">
        <v>10</v>
      </c>
      <c r="IM9" s="270">
        <f>IL9</f>
        <v>10</v>
      </c>
      <c r="IN9" s="270">
        <f>IM9</f>
        <v>10</v>
      </c>
      <c r="IO9" s="270">
        <v>13</v>
      </c>
      <c r="IP9" s="270">
        <f>IO9</f>
        <v>13</v>
      </c>
      <c r="IQ9" s="270">
        <f t="shared" ref="IQ9:IX9" si="163">IP9</f>
        <v>13</v>
      </c>
      <c r="IR9" s="270">
        <f t="shared" si="163"/>
        <v>13</v>
      </c>
      <c r="IS9" s="270">
        <f t="shared" si="163"/>
        <v>13</v>
      </c>
      <c r="IT9" s="270">
        <f t="shared" si="163"/>
        <v>13</v>
      </c>
      <c r="IU9" s="270">
        <f t="shared" si="163"/>
        <v>13</v>
      </c>
      <c r="IV9" s="270">
        <f t="shared" si="163"/>
        <v>13</v>
      </c>
      <c r="IW9" s="270">
        <f t="shared" si="163"/>
        <v>13</v>
      </c>
      <c r="IX9" s="270">
        <f t="shared" si="163"/>
        <v>13</v>
      </c>
      <c r="IY9" s="270">
        <v>3</v>
      </c>
      <c r="IZ9" s="270">
        <v>1</v>
      </c>
      <c r="JA9" s="270">
        <f t="shared" si="74"/>
        <v>1</v>
      </c>
      <c r="JB9" s="270">
        <f>JA9</f>
        <v>1</v>
      </c>
      <c r="JC9" s="270">
        <v>4</v>
      </c>
      <c r="JD9" s="270">
        <v>2</v>
      </c>
      <c r="JE9" s="270">
        <f>JD9</f>
        <v>2</v>
      </c>
      <c r="JF9" s="270">
        <f>JE9</f>
        <v>2</v>
      </c>
      <c r="JG9" s="270">
        <v>5</v>
      </c>
      <c r="JH9" s="270">
        <v>3</v>
      </c>
      <c r="JI9" s="270">
        <f>JH9</f>
        <v>3</v>
      </c>
      <c r="JJ9" s="270">
        <f>JI9</f>
        <v>3</v>
      </c>
      <c r="JK9" s="270">
        <v>6</v>
      </c>
      <c r="JL9" s="270">
        <v>4</v>
      </c>
      <c r="JM9" s="270">
        <f>JL9</f>
        <v>4</v>
      </c>
      <c r="JN9" s="270">
        <f>JM9</f>
        <v>4</v>
      </c>
      <c r="JO9" s="270">
        <v>7</v>
      </c>
      <c r="JP9" s="270">
        <v>5</v>
      </c>
      <c r="JQ9" s="270">
        <f>JP9</f>
        <v>5</v>
      </c>
      <c r="JR9" s="270">
        <f>JQ9</f>
        <v>5</v>
      </c>
      <c r="JS9" s="270">
        <v>8</v>
      </c>
      <c r="JT9" s="270">
        <v>6</v>
      </c>
      <c r="JU9" s="270">
        <f>JT9</f>
        <v>6</v>
      </c>
      <c r="JV9" s="270">
        <f>JU9</f>
        <v>6</v>
      </c>
      <c r="JW9" s="270">
        <v>9</v>
      </c>
      <c r="JX9" s="270">
        <v>7</v>
      </c>
      <c r="JY9" s="270">
        <f>JX9</f>
        <v>7</v>
      </c>
      <c r="JZ9" s="270">
        <f>JY9</f>
        <v>7</v>
      </c>
      <c r="KA9" s="270">
        <v>10</v>
      </c>
      <c r="KB9" s="270">
        <v>8</v>
      </c>
      <c r="KC9" s="270">
        <f>KB9</f>
        <v>8</v>
      </c>
      <c r="KD9" s="270">
        <f>KC9</f>
        <v>8</v>
      </c>
      <c r="KE9" s="270">
        <v>11</v>
      </c>
      <c r="KF9" s="270">
        <v>9</v>
      </c>
      <c r="KG9" s="270">
        <f>KF9</f>
        <v>9</v>
      </c>
      <c r="KH9" s="270">
        <f>KG9</f>
        <v>9</v>
      </c>
      <c r="KI9" s="270">
        <v>12</v>
      </c>
      <c r="KJ9" s="270">
        <v>10</v>
      </c>
      <c r="KK9" s="270">
        <f>KJ9</f>
        <v>10</v>
      </c>
      <c r="KL9" s="270">
        <f>KK9</f>
        <v>10</v>
      </c>
      <c r="KM9" s="270">
        <v>13</v>
      </c>
      <c r="KN9" s="270">
        <f>KM9</f>
        <v>13</v>
      </c>
      <c r="KO9" s="270">
        <f t="shared" ref="KO9:KV9" si="164">KN9</f>
        <v>13</v>
      </c>
      <c r="KP9" s="270">
        <f t="shared" si="164"/>
        <v>13</v>
      </c>
      <c r="KQ9" s="270">
        <f t="shared" si="164"/>
        <v>13</v>
      </c>
      <c r="KR9" s="270">
        <f t="shared" si="164"/>
        <v>13</v>
      </c>
      <c r="KS9" s="270">
        <f t="shared" si="164"/>
        <v>13</v>
      </c>
      <c r="KT9" s="270">
        <f t="shared" si="164"/>
        <v>13</v>
      </c>
      <c r="KU9" s="270">
        <f t="shared" si="164"/>
        <v>13</v>
      </c>
      <c r="KV9" s="270">
        <f t="shared" si="164"/>
        <v>13</v>
      </c>
      <c r="KW9" s="270">
        <v>3</v>
      </c>
      <c r="KX9" s="270">
        <v>1</v>
      </c>
      <c r="KY9" s="270">
        <f t="shared" si="85"/>
        <v>1</v>
      </c>
      <c r="KZ9" s="270">
        <f>KY9</f>
        <v>1</v>
      </c>
      <c r="LA9" s="270">
        <v>4</v>
      </c>
      <c r="LB9" s="270">
        <v>2</v>
      </c>
      <c r="LC9" s="270">
        <f>LB9</f>
        <v>2</v>
      </c>
      <c r="LD9" s="270">
        <f>LC9</f>
        <v>2</v>
      </c>
      <c r="LE9" s="270">
        <v>5</v>
      </c>
      <c r="LF9" s="270">
        <v>3</v>
      </c>
      <c r="LG9" s="270">
        <f>LF9</f>
        <v>3</v>
      </c>
      <c r="LH9" s="270">
        <f>LG9</f>
        <v>3</v>
      </c>
      <c r="LI9" s="270">
        <v>6</v>
      </c>
      <c r="LJ9" s="270">
        <v>4</v>
      </c>
      <c r="LK9" s="270">
        <f>LJ9</f>
        <v>4</v>
      </c>
      <c r="LL9" s="270">
        <f>LK9</f>
        <v>4</v>
      </c>
      <c r="LM9" s="270">
        <v>7</v>
      </c>
      <c r="LN9" s="270">
        <v>5</v>
      </c>
      <c r="LO9" s="270">
        <f>LN9</f>
        <v>5</v>
      </c>
      <c r="LP9" s="270">
        <f>LO9</f>
        <v>5</v>
      </c>
      <c r="LQ9" s="270">
        <v>8</v>
      </c>
      <c r="LR9" s="270">
        <v>6</v>
      </c>
      <c r="LS9" s="270">
        <f>LR9</f>
        <v>6</v>
      </c>
      <c r="LT9" s="270">
        <f>LS9</f>
        <v>6</v>
      </c>
      <c r="LU9" s="270">
        <v>9</v>
      </c>
      <c r="LV9" s="270">
        <v>7</v>
      </c>
      <c r="LW9" s="270">
        <f>LV9</f>
        <v>7</v>
      </c>
      <c r="LX9" s="270">
        <f>LW9</f>
        <v>7</v>
      </c>
      <c r="LY9" s="270">
        <v>10</v>
      </c>
      <c r="LZ9" s="270">
        <v>8</v>
      </c>
      <c r="MA9" s="270">
        <f>LZ9</f>
        <v>8</v>
      </c>
      <c r="MB9" s="270">
        <f>MA9</f>
        <v>8</v>
      </c>
      <c r="MC9" s="270">
        <v>11</v>
      </c>
      <c r="MD9" s="270">
        <v>9</v>
      </c>
      <c r="ME9" s="270">
        <f>MD9</f>
        <v>9</v>
      </c>
      <c r="MF9" s="270">
        <f>ME9</f>
        <v>9</v>
      </c>
      <c r="MG9" s="270">
        <v>12</v>
      </c>
      <c r="MH9" s="270">
        <v>10</v>
      </c>
      <c r="MI9" s="270">
        <f>MH9</f>
        <v>10</v>
      </c>
      <c r="MJ9" s="270">
        <f>MI9</f>
        <v>10</v>
      </c>
      <c r="MK9" s="270">
        <v>13</v>
      </c>
      <c r="ML9" s="270">
        <f>MK9</f>
        <v>13</v>
      </c>
      <c r="MM9" s="270">
        <f t="shared" ref="MM9:MT9" si="165">ML9</f>
        <v>13</v>
      </c>
      <c r="MN9" s="270">
        <f t="shared" si="165"/>
        <v>13</v>
      </c>
      <c r="MO9" s="270">
        <f t="shared" si="165"/>
        <v>13</v>
      </c>
      <c r="MP9" s="270">
        <f t="shared" si="165"/>
        <v>13</v>
      </c>
      <c r="MQ9" s="270">
        <f t="shared" si="165"/>
        <v>13</v>
      </c>
      <c r="MR9" s="270">
        <f t="shared" si="165"/>
        <v>13</v>
      </c>
      <c r="MS9" s="270">
        <f t="shared" si="165"/>
        <v>13</v>
      </c>
      <c r="MT9" s="270">
        <f t="shared" si="165"/>
        <v>13</v>
      </c>
      <c r="MU9" s="270">
        <v>3</v>
      </c>
      <c r="MV9" s="270">
        <v>1</v>
      </c>
      <c r="MW9" s="270">
        <f t="shared" si="96"/>
        <v>1</v>
      </c>
      <c r="MX9" s="270">
        <f>MW9</f>
        <v>1</v>
      </c>
      <c r="MY9" s="270">
        <v>4</v>
      </c>
      <c r="MZ9" s="270">
        <v>2</v>
      </c>
      <c r="NA9" s="270">
        <f>MZ9</f>
        <v>2</v>
      </c>
      <c r="NB9" s="270">
        <f>NA9</f>
        <v>2</v>
      </c>
      <c r="NC9" s="270">
        <v>5</v>
      </c>
      <c r="ND9" s="270">
        <v>3</v>
      </c>
      <c r="NE9" s="270">
        <f>ND9</f>
        <v>3</v>
      </c>
      <c r="NF9" s="270">
        <f>NE9</f>
        <v>3</v>
      </c>
      <c r="NG9" s="270">
        <v>6</v>
      </c>
      <c r="NH9" s="270">
        <v>4</v>
      </c>
      <c r="NI9" s="270">
        <f>NH9</f>
        <v>4</v>
      </c>
      <c r="NJ9" s="270">
        <f>NI9</f>
        <v>4</v>
      </c>
      <c r="NK9" s="270">
        <v>7</v>
      </c>
      <c r="NL9" s="270">
        <v>5</v>
      </c>
      <c r="NM9" s="270">
        <f>NL9</f>
        <v>5</v>
      </c>
      <c r="NN9" s="270">
        <f>NM9</f>
        <v>5</v>
      </c>
      <c r="NO9" s="270">
        <v>8</v>
      </c>
      <c r="NP9" s="270">
        <v>6</v>
      </c>
      <c r="NQ9" s="270">
        <f>NP9</f>
        <v>6</v>
      </c>
      <c r="NR9" s="270">
        <f>NQ9</f>
        <v>6</v>
      </c>
      <c r="NS9" s="270">
        <v>9</v>
      </c>
      <c r="NT9" s="270">
        <v>7</v>
      </c>
      <c r="NU9" s="270">
        <f>NT9</f>
        <v>7</v>
      </c>
      <c r="NV9" s="270">
        <f>NU9</f>
        <v>7</v>
      </c>
      <c r="NW9" s="270">
        <v>10</v>
      </c>
      <c r="NX9" s="270">
        <v>8</v>
      </c>
      <c r="NY9" s="270">
        <f>NX9</f>
        <v>8</v>
      </c>
      <c r="NZ9" s="270">
        <f>NY9</f>
        <v>8</v>
      </c>
      <c r="OA9" s="270">
        <v>11</v>
      </c>
      <c r="OB9" s="270">
        <v>9</v>
      </c>
      <c r="OC9" s="270">
        <f>OB9</f>
        <v>9</v>
      </c>
      <c r="OD9" s="270">
        <f>OC9</f>
        <v>9</v>
      </c>
      <c r="OE9" s="270">
        <v>12</v>
      </c>
      <c r="OF9" s="270">
        <v>10</v>
      </c>
      <c r="OG9" s="270">
        <f>OF9</f>
        <v>10</v>
      </c>
      <c r="OH9" s="270">
        <f>OG9</f>
        <v>10</v>
      </c>
      <c r="OI9" s="270">
        <v>13</v>
      </c>
      <c r="OJ9" s="270">
        <f>OI9</f>
        <v>13</v>
      </c>
      <c r="OK9" s="270">
        <f t="shared" ref="OK9:OR9" si="166">OJ9</f>
        <v>13</v>
      </c>
      <c r="OL9" s="270">
        <f t="shared" si="166"/>
        <v>13</v>
      </c>
      <c r="OM9" s="270">
        <f t="shared" si="166"/>
        <v>13</v>
      </c>
      <c r="ON9" s="270">
        <f t="shared" si="166"/>
        <v>13</v>
      </c>
      <c r="OO9" s="270">
        <f t="shared" si="166"/>
        <v>13</v>
      </c>
      <c r="OP9" s="270">
        <f t="shared" si="166"/>
        <v>13</v>
      </c>
      <c r="OQ9" s="270">
        <f t="shared" si="166"/>
        <v>13</v>
      </c>
      <c r="OR9" s="270">
        <f t="shared" si="166"/>
        <v>13</v>
      </c>
      <c r="OS9" s="270">
        <v>3</v>
      </c>
      <c r="OT9" s="270">
        <v>1</v>
      </c>
      <c r="OU9" s="270">
        <f t="shared" si="107"/>
        <v>1</v>
      </c>
      <c r="OV9" s="270">
        <f>OU9</f>
        <v>1</v>
      </c>
      <c r="OW9" s="270">
        <v>4</v>
      </c>
      <c r="OX9" s="270">
        <v>2</v>
      </c>
      <c r="OY9" s="270">
        <f>OX9</f>
        <v>2</v>
      </c>
      <c r="OZ9" s="270">
        <f>OY9</f>
        <v>2</v>
      </c>
      <c r="PA9" s="270">
        <v>5</v>
      </c>
      <c r="PB9" s="270">
        <v>3</v>
      </c>
      <c r="PC9" s="270">
        <f>PB9</f>
        <v>3</v>
      </c>
      <c r="PD9" s="270">
        <f>PC9</f>
        <v>3</v>
      </c>
      <c r="PE9" s="270">
        <v>6</v>
      </c>
      <c r="PF9" s="270">
        <v>4</v>
      </c>
      <c r="PG9" s="270">
        <f>PF9</f>
        <v>4</v>
      </c>
      <c r="PH9" s="270">
        <f>PG9</f>
        <v>4</v>
      </c>
      <c r="PI9" s="270">
        <v>7</v>
      </c>
      <c r="PJ9" s="270">
        <v>5</v>
      </c>
      <c r="PK9" s="270">
        <f>PJ9</f>
        <v>5</v>
      </c>
      <c r="PL9" s="270">
        <f>PK9</f>
        <v>5</v>
      </c>
      <c r="PM9" s="270">
        <v>8</v>
      </c>
      <c r="PN9" s="270">
        <v>6</v>
      </c>
      <c r="PO9" s="270">
        <f>PN9</f>
        <v>6</v>
      </c>
      <c r="PP9" s="270">
        <f>PO9</f>
        <v>6</v>
      </c>
      <c r="PQ9" s="270">
        <v>9</v>
      </c>
      <c r="PR9" s="270">
        <v>7</v>
      </c>
      <c r="PS9" s="270">
        <f>PR9</f>
        <v>7</v>
      </c>
      <c r="PT9" s="270">
        <f>PS9</f>
        <v>7</v>
      </c>
      <c r="PU9" s="270">
        <v>10</v>
      </c>
      <c r="PV9" s="270">
        <v>8</v>
      </c>
      <c r="PW9" s="270">
        <f>PV9</f>
        <v>8</v>
      </c>
      <c r="PX9" s="270">
        <f>PW9</f>
        <v>8</v>
      </c>
      <c r="PY9" s="270">
        <v>11</v>
      </c>
      <c r="PZ9" s="270">
        <v>9</v>
      </c>
      <c r="QA9" s="270">
        <f>PZ9</f>
        <v>9</v>
      </c>
      <c r="QB9" s="270">
        <f>QA9</f>
        <v>9</v>
      </c>
      <c r="QC9" s="270">
        <v>12</v>
      </c>
      <c r="QD9" s="270">
        <v>10</v>
      </c>
      <c r="QE9" s="270">
        <f>QD9</f>
        <v>10</v>
      </c>
      <c r="QF9" s="270">
        <f>QE9</f>
        <v>10</v>
      </c>
      <c r="QG9" s="270">
        <v>13</v>
      </c>
      <c r="QH9" s="270">
        <f>QG9</f>
        <v>13</v>
      </c>
      <c r="QI9" s="270">
        <f t="shared" ref="QI9:QP9" si="167">QH9</f>
        <v>13</v>
      </c>
      <c r="QJ9" s="270">
        <f t="shared" si="167"/>
        <v>13</v>
      </c>
      <c r="QK9" s="270">
        <f t="shared" si="167"/>
        <v>13</v>
      </c>
      <c r="QL9" s="270">
        <f t="shared" si="167"/>
        <v>13</v>
      </c>
      <c r="QM9" s="270">
        <f t="shared" si="167"/>
        <v>13</v>
      </c>
      <c r="QN9" s="270">
        <f t="shared" si="167"/>
        <v>13</v>
      </c>
      <c r="QO9" s="270">
        <f t="shared" si="167"/>
        <v>13</v>
      </c>
      <c r="QP9" s="270">
        <f t="shared" si="167"/>
        <v>13</v>
      </c>
      <c r="QQ9" s="270">
        <v>3</v>
      </c>
      <c r="QR9" s="270">
        <v>1</v>
      </c>
      <c r="QS9" s="270">
        <f t="shared" si="118"/>
        <v>1</v>
      </c>
      <c r="QT9" s="270">
        <f>QS9</f>
        <v>1</v>
      </c>
      <c r="QU9" s="270">
        <v>4</v>
      </c>
      <c r="QV9" s="270">
        <v>2</v>
      </c>
      <c r="QW9" s="270">
        <f>QV9</f>
        <v>2</v>
      </c>
      <c r="QX9" s="270">
        <f>QW9</f>
        <v>2</v>
      </c>
      <c r="QY9" s="270">
        <v>5</v>
      </c>
      <c r="QZ9" s="270">
        <v>3</v>
      </c>
      <c r="RA9" s="270">
        <f>QZ9</f>
        <v>3</v>
      </c>
      <c r="RB9" s="270">
        <f>RA9</f>
        <v>3</v>
      </c>
      <c r="RC9" s="270">
        <v>6</v>
      </c>
      <c r="RD9" s="270">
        <v>4</v>
      </c>
      <c r="RE9" s="270">
        <f>RD9</f>
        <v>4</v>
      </c>
      <c r="RF9" s="270">
        <f>RE9</f>
        <v>4</v>
      </c>
      <c r="RG9" s="270">
        <v>7</v>
      </c>
      <c r="RH9" s="270">
        <v>5</v>
      </c>
      <c r="RI9" s="270">
        <f>RH9</f>
        <v>5</v>
      </c>
      <c r="RJ9" s="270">
        <f>RI9</f>
        <v>5</v>
      </c>
      <c r="RK9" s="270">
        <v>8</v>
      </c>
      <c r="RL9" s="270">
        <v>6</v>
      </c>
      <c r="RM9" s="270">
        <f>RL9</f>
        <v>6</v>
      </c>
      <c r="RN9" s="270">
        <f>RM9</f>
        <v>6</v>
      </c>
      <c r="RO9" s="270">
        <v>9</v>
      </c>
      <c r="RP9" s="270">
        <v>7</v>
      </c>
      <c r="RQ9" s="270">
        <f>RP9</f>
        <v>7</v>
      </c>
      <c r="RR9" s="270">
        <f>RQ9</f>
        <v>7</v>
      </c>
      <c r="RS9" s="270">
        <v>10</v>
      </c>
      <c r="RT9" s="270">
        <v>8</v>
      </c>
      <c r="RU9" s="270">
        <f>RT9</f>
        <v>8</v>
      </c>
      <c r="RV9" s="270">
        <f>RU9</f>
        <v>8</v>
      </c>
      <c r="RW9" s="270">
        <v>11</v>
      </c>
      <c r="RX9" s="270">
        <v>9</v>
      </c>
      <c r="RY9" s="270">
        <f>RX9</f>
        <v>9</v>
      </c>
      <c r="RZ9" s="270">
        <f>RY9</f>
        <v>9</v>
      </c>
      <c r="SA9" s="270">
        <v>12</v>
      </c>
      <c r="SB9" s="270">
        <v>10</v>
      </c>
      <c r="SC9" s="270">
        <f>SB9</f>
        <v>10</v>
      </c>
      <c r="SD9" s="270">
        <f>SC9</f>
        <v>10</v>
      </c>
      <c r="SE9" s="270">
        <v>13</v>
      </c>
      <c r="SF9" s="270">
        <f>SE9</f>
        <v>13</v>
      </c>
      <c r="SG9" s="270">
        <f t="shared" ref="SG9:SN9" si="168">SF9</f>
        <v>13</v>
      </c>
      <c r="SH9" s="270">
        <f t="shared" si="168"/>
        <v>13</v>
      </c>
      <c r="SI9" s="270">
        <f t="shared" si="168"/>
        <v>13</v>
      </c>
      <c r="SJ9" s="270">
        <f t="shared" si="168"/>
        <v>13</v>
      </c>
      <c r="SK9" s="270">
        <f t="shared" si="168"/>
        <v>13</v>
      </c>
      <c r="SL9" s="270">
        <f t="shared" si="168"/>
        <v>13</v>
      </c>
      <c r="SM9" s="270">
        <f t="shared" si="168"/>
        <v>13</v>
      </c>
      <c r="SN9" s="270">
        <f t="shared" si="168"/>
        <v>13</v>
      </c>
      <c r="SO9" s="270">
        <v>3</v>
      </c>
      <c r="SP9" s="270">
        <v>1</v>
      </c>
      <c r="SQ9" s="270">
        <f t="shared" si="129"/>
        <v>1</v>
      </c>
      <c r="SR9" s="270">
        <f>SQ9</f>
        <v>1</v>
      </c>
      <c r="SS9" s="270">
        <v>4</v>
      </c>
      <c r="ST9" s="270">
        <v>2</v>
      </c>
      <c r="SU9" s="270">
        <f>ST9</f>
        <v>2</v>
      </c>
      <c r="SV9" s="270">
        <f>SU9</f>
        <v>2</v>
      </c>
      <c r="SW9" s="270">
        <v>5</v>
      </c>
      <c r="SX9" s="270">
        <v>3</v>
      </c>
      <c r="SY9" s="270">
        <f>SX9</f>
        <v>3</v>
      </c>
      <c r="SZ9" s="270">
        <f>SY9</f>
        <v>3</v>
      </c>
      <c r="TA9" s="270">
        <v>6</v>
      </c>
      <c r="TB9" s="270">
        <v>4</v>
      </c>
      <c r="TC9" s="270">
        <f>TB9</f>
        <v>4</v>
      </c>
      <c r="TD9" s="270">
        <f>TC9</f>
        <v>4</v>
      </c>
      <c r="TE9" s="270">
        <v>7</v>
      </c>
      <c r="TF9" s="270">
        <v>5</v>
      </c>
      <c r="TG9" s="270">
        <f>TF9</f>
        <v>5</v>
      </c>
      <c r="TH9" s="270">
        <f>TG9</f>
        <v>5</v>
      </c>
      <c r="TI9" s="270">
        <v>8</v>
      </c>
      <c r="TJ9" s="270">
        <v>6</v>
      </c>
      <c r="TK9" s="270">
        <f>TJ9</f>
        <v>6</v>
      </c>
      <c r="TL9" s="270">
        <f>TK9</f>
        <v>6</v>
      </c>
      <c r="TM9" s="270">
        <v>9</v>
      </c>
      <c r="TN9" s="270">
        <v>7</v>
      </c>
      <c r="TO9" s="270">
        <f>TN9</f>
        <v>7</v>
      </c>
      <c r="TP9" s="270">
        <f>TO9</f>
        <v>7</v>
      </c>
      <c r="TQ9" s="270">
        <v>10</v>
      </c>
      <c r="TR9" s="270">
        <v>8</v>
      </c>
      <c r="TS9" s="270">
        <f>TR9</f>
        <v>8</v>
      </c>
      <c r="TT9" s="270">
        <f>TS9</f>
        <v>8</v>
      </c>
      <c r="TU9" s="270">
        <v>11</v>
      </c>
      <c r="TV9" s="270">
        <v>9</v>
      </c>
      <c r="TW9" s="270">
        <f>TV9</f>
        <v>9</v>
      </c>
      <c r="TX9" s="270">
        <f>TW9</f>
        <v>9</v>
      </c>
      <c r="TY9" s="270">
        <v>12</v>
      </c>
      <c r="TZ9" s="270">
        <v>10</v>
      </c>
      <c r="UA9" s="270">
        <f>TZ9</f>
        <v>10</v>
      </c>
      <c r="UB9" s="270">
        <f>UA9</f>
        <v>10</v>
      </c>
      <c r="UC9" s="270">
        <v>13</v>
      </c>
      <c r="UD9" s="270">
        <f>UC9</f>
        <v>13</v>
      </c>
      <c r="UE9" s="270">
        <f t="shared" ref="UE9:UL9" si="169">UD9</f>
        <v>13</v>
      </c>
      <c r="UF9" s="270">
        <f t="shared" si="169"/>
        <v>13</v>
      </c>
      <c r="UG9" s="270">
        <f t="shared" si="169"/>
        <v>13</v>
      </c>
      <c r="UH9" s="270">
        <f t="shared" si="169"/>
        <v>13</v>
      </c>
      <c r="UI9" s="270">
        <f t="shared" si="169"/>
        <v>13</v>
      </c>
      <c r="UJ9" s="270">
        <f t="shared" si="169"/>
        <v>13</v>
      </c>
      <c r="UK9" s="270">
        <f t="shared" si="169"/>
        <v>13</v>
      </c>
      <c r="UL9" s="270">
        <f t="shared" si="169"/>
        <v>13</v>
      </c>
      <c r="VI9" s="270">
        <v>1</v>
      </c>
      <c r="VK9" s="270">
        <v>1</v>
      </c>
      <c r="VM9" s="270">
        <v>1</v>
      </c>
      <c r="VQ9" s="270">
        <v>1</v>
      </c>
      <c r="VT9" s="270">
        <v>1</v>
      </c>
      <c r="VV9" s="270">
        <v>1</v>
      </c>
      <c r="VX9" s="270">
        <v>1</v>
      </c>
      <c r="VZ9" s="270">
        <v>1</v>
      </c>
      <c r="WB9" s="270">
        <v>1</v>
      </c>
      <c r="WC9" s="337"/>
      <c r="WD9" s="270"/>
      <c r="WE9" s="337"/>
      <c r="WF9" s="337"/>
      <c r="WG9" s="337"/>
    </row>
    <row r="10" spans="1:730" s="195" customFormat="1" ht="25.2" thickBot="1" x14ac:dyDescent="0.3">
      <c r="A10" s="187"/>
      <c r="B10" s="179" t="str">
        <f>Translations!B344</f>
        <v>Společnosti poskytující dálkové vytápění</v>
      </c>
      <c r="F10" s="336"/>
      <c r="VR10" s="270"/>
    </row>
    <row r="11" spans="1:730" s="181" customFormat="1" ht="277.8" customHeight="1" thickBot="1" x14ac:dyDescent="0.3">
      <c r="A11" s="343"/>
      <c r="B11" s="169" t="str">
        <f>IF(INDEX('Opinion Statement (DistHeat)'!$A:$A,B$8)="","",INDEX('Opinion Statement (DistHeat)'!$A:$A,B$8))</f>
        <v>Název společnosti pro dálkové vytápění</v>
      </c>
      <c r="C11" s="169" t="str">
        <f>IF(INDEX('Opinion Statement (DistHeat)'!$A:$A,C$8)="","",INDEX('Opinion Statement (DistHeat)'!$A:$A,C$8))</f>
        <v>Adresa společnosti pro dálkové vytápění</v>
      </c>
      <c r="D11" s="169" t="str">
        <f>IF(INDEX('Opinion Statement (DistHeat)'!$A:$A,D$8)="","",INDEX('Opinion Statement (DistHeat)'!$A:$A,D$8))</f>
        <v>Datum (data) příslušného plánu klimatické neutrality a doba platnosti každého plánu:</v>
      </c>
      <c r="E11" s="169" t="str">
        <f>IF(INDEX('Opinion Statement (DistHeat)'!$A:$A,E$8)="","",INDEX('Opinion Statement (DistHeat)'!$A:$A,E$8))</f>
        <v>Byly výše uvedené plány klimatické neutrality zkontrolovány příslušným orgánem a jsou považovány za vyhovující?</v>
      </c>
      <c r="F11" s="169" t="str">
        <f>IF(INDEX('Opinion Statement (DistHeat)'!$A:$A,F$8)="","",INDEX('Opinion Statement (DistHeat)'!$A:$A,F$8))</f>
        <v>Příslušný orgán, který kontroluje plány klimatické neutrality:</v>
      </c>
      <c r="G11" s="169" t="str">
        <f>IF(INDEX('Opinion Statement (DistHeat)'!$A:$A,G$8)="","",INDEX('Opinion Statement (DistHeat)'!$A:$A,G$8))</f>
        <v>Vykazované období</v>
      </c>
      <c r="H11" s="347" t="str">
        <f>IF(INDEX('Opinion Statement (DistHeat)'!$A:$A,H$8)="","",INDEX('Opinion Statement (DistHeat)'!$A:$A,H$8))</f>
        <v>Datum zprávy o klimatické neutralitě:</v>
      </c>
      <c r="I11" s="348" t="str">
        <f>IF(INDEX('Opinion Statement (DistHeat)'!$A:$A,I$8)="","",INDEX('Opinion Statement (DistHeat)'!$A:$A,I$8))</f>
        <v>Název zařízení:</v>
      </c>
      <c r="J11" s="349" t="str">
        <f>IF(INDEX('Opinion Statement (DistHeat)'!$C:$C,J$8)="","",INDEX('Opinion Statement (DistHeat)'!$C:$C,J$8))</f>
        <v xml:space="preserve">Jednoznačný identifikační kód: </v>
      </c>
      <c r="K11" s="349" t="str">
        <f>IF(INDEX('Opinion Statement (DistHeat)'!$D:$D,K$8)="","",INDEX('Opinion Statement (DistHeat)'!$D:$D,K$8))</f>
        <v xml:space="preserve">Číslo povolení k vypouštění emisí skleníkových plynů: </v>
      </c>
      <c r="L11" s="349" t="str">
        <f>IF(INDEX('Opinion Statement (DistHeat)'!$E:$E,L$8)="","",INDEX('Opinion Statement (DistHeat)'!$E:$E,L$8))</f>
        <v>Činnost podle přílohy I:</v>
      </c>
      <c r="M11" s="350" t="str">
        <f>IF(INDEX('Opinion Statement (DistHeat)'!$F:$F,M$8)="","",INDEX('Opinion Statement (DistHeat)'!$F:$F,M$8))</f>
        <v>Adresa zařízení:</v>
      </c>
      <c r="N11" s="348" t="str">
        <f>IF(INDEX('Opinion Statement (DistHeat)'!$A:$A,N$8)="","",INDEX('Opinion Statement (DistHeat)'!$A:$A,N$8))</f>
        <v>Název zařízení:</v>
      </c>
      <c r="O11" s="349" t="str">
        <f>IF(INDEX('Opinion Statement (DistHeat)'!$C:$C,O$8)="","",INDEX('Opinion Statement (DistHeat)'!$C:$C,O$8))</f>
        <v xml:space="preserve">Jednoznačný identifikační kód: </v>
      </c>
      <c r="P11" s="349" t="str">
        <f>IF(INDEX('Opinion Statement (DistHeat)'!$D:$D,P$8)="","",INDEX('Opinion Statement (DistHeat)'!$D:$D,P$8))</f>
        <v xml:space="preserve">Číslo povolení k vypouštění emisí skleníkových plynů: </v>
      </c>
      <c r="Q11" s="349" t="str">
        <f>IF(INDEX('Opinion Statement (DistHeat)'!$E:$E,Q$8)="","",INDEX('Opinion Statement (DistHeat)'!$E:$E,Q$8))</f>
        <v>Činnost podle přílohy I:</v>
      </c>
      <c r="R11" s="350" t="str">
        <f>IF(INDEX('Opinion Statement (DistHeat)'!$F:$F,R$8)="","",INDEX('Opinion Statement (DistHeat)'!$F:$F,R$8))</f>
        <v>Adresa zařízení:</v>
      </c>
      <c r="S11" s="348" t="str">
        <f>IF(INDEX('Opinion Statement (DistHeat)'!$A:$A,S$8)="","",INDEX('Opinion Statement (DistHeat)'!$A:$A,S$8))</f>
        <v>Název zařízení:</v>
      </c>
      <c r="T11" s="349" t="str">
        <f>IF(INDEX('Opinion Statement (DistHeat)'!$C:$C,T$8)="","",INDEX('Opinion Statement (DistHeat)'!$C:$C,T$8))</f>
        <v xml:space="preserve">Jednoznačný identifikační kód: </v>
      </c>
      <c r="U11" s="349" t="str">
        <f>IF(INDEX('Opinion Statement (DistHeat)'!$D:$D,U$8)="","",INDEX('Opinion Statement (DistHeat)'!$D:$D,U$8))</f>
        <v xml:space="preserve">Číslo povolení k vypouštění emisí skleníkových plynů: </v>
      </c>
      <c r="V11" s="349" t="str">
        <f>IF(INDEX('Opinion Statement (DistHeat)'!$E:$E,V$8)="","",INDEX('Opinion Statement (DistHeat)'!$E:$E,V$8))</f>
        <v>Činnost podle přílohy I:</v>
      </c>
      <c r="W11" s="350" t="str">
        <f>IF(INDEX('Opinion Statement (DistHeat)'!$F:$F,W$8)="","",INDEX('Opinion Statement (DistHeat)'!$F:$F,W$8))</f>
        <v>Adresa zařízení:</v>
      </c>
      <c r="X11" s="348" t="str">
        <f>IF(INDEX('Opinion Statement (DistHeat)'!$A:$A,X$8)="","",INDEX('Opinion Statement (DistHeat)'!$A:$A,X$8))</f>
        <v>Název zařízení:</v>
      </c>
      <c r="Y11" s="349" t="str">
        <f>IF(INDEX('Opinion Statement (DistHeat)'!$C:$C,Y$8)="","",INDEX('Opinion Statement (DistHeat)'!$C:$C,Y$8))</f>
        <v xml:space="preserve">Jednoznačný identifikační kód: </v>
      </c>
      <c r="Z11" s="349" t="str">
        <f>IF(INDEX('Opinion Statement (DistHeat)'!$D:$D,Z$8)="","",INDEX('Opinion Statement (DistHeat)'!$D:$D,Z$8))</f>
        <v xml:space="preserve">Číslo povolení k vypouštění emisí skleníkových plynů: </v>
      </c>
      <c r="AA11" s="349" t="str">
        <f>IF(INDEX('Opinion Statement (DistHeat)'!$E:$E,AA$8)="","",INDEX('Opinion Statement (DistHeat)'!$E:$E,AA$8))</f>
        <v>Činnost podle přílohy I:</v>
      </c>
      <c r="AB11" s="350" t="str">
        <f>IF(INDEX('Opinion Statement (DistHeat)'!$F:$F,AB$8)="","",INDEX('Opinion Statement (DistHeat)'!$F:$F,AB$8))</f>
        <v>Adresa zařízení:</v>
      </c>
      <c r="AC11" s="348" t="str">
        <f>IF(INDEX('Opinion Statement (DistHeat)'!$A:$A,AC$8)="","",INDEX('Opinion Statement (DistHeat)'!$A:$A,AC$8))</f>
        <v>Název zařízení:</v>
      </c>
      <c r="AD11" s="349" t="str">
        <f>IF(INDEX('Opinion Statement (DistHeat)'!$C:$C,AD$8)="","",INDEX('Opinion Statement (DistHeat)'!$C:$C,AD$8))</f>
        <v xml:space="preserve">Jednoznačný identifikační kód: </v>
      </c>
      <c r="AE11" s="349" t="str">
        <f>IF(INDEX('Opinion Statement (DistHeat)'!$D:$D,AE$8)="","",INDEX('Opinion Statement (DistHeat)'!$D:$D,AE$8))</f>
        <v xml:space="preserve">Číslo povolení k vypouštění emisí skleníkových plynů: </v>
      </c>
      <c r="AF11" s="349" t="str">
        <f>IF(INDEX('Opinion Statement (DistHeat)'!$E:$E,AF$8)="","",INDEX('Opinion Statement (DistHeat)'!$E:$E,AF$8))</f>
        <v>Činnost podle přílohy I:</v>
      </c>
      <c r="AG11" s="350" t="str">
        <f>IF(INDEX('Opinion Statement (DistHeat)'!$F:$F,AG$8)="","",INDEX('Opinion Statement (DistHeat)'!$F:$F,AG$8))</f>
        <v>Adresa zařízení:</v>
      </c>
      <c r="AH11" s="348" t="str">
        <f>IF(INDEX('Opinion Statement (DistHeat)'!$A:$A,AH$8)="","",INDEX('Opinion Statement (DistHeat)'!$A:$A,AH$8))</f>
        <v>Název zařízení:</v>
      </c>
      <c r="AI11" s="349" t="str">
        <f>IF(INDEX('Opinion Statement (DistHeat)'!$C:$C,AI$8)="","",INDEX('Opinion Statement (DistHeat)'!$C:$C,AI$8))</f>
        <v xml:space="preserve">Jednoznačný identifikační kód: </v>
      </c>
      <c r="AJ11" s="349" t="str">
        <f>IF(INDEX('Opinion Statement (DistHeat)'!$D:$D,AJ$8)="","",INDEX('Opinion Statement (DistHeat)'!$D:$D,AJ$8))</f>
        <v xml:space="preserve">Číslo povolení k vypouštění emisí skleníkových plynů: </v>
      </c>
      <c r="AK11" s="349" t="str">
        <f>IF(INDEX('Opinion Statement (DistHeat)'!$E:$E,AK$8)="","",INDEX('Opinion Statement (DistHeat)'!$E:$E,AK$8))</f>
        <v>Činnost podle přílohy I:</v>
      </c>
      <c r="AL11" s="350" t="str">
        <f>IF(INDEX('Opinion Statement (DistHeat)'!$F:$F,AL$8)="","",INDEX('Opinion Statement (DistHeat)'!$F:$F,AL$8))</f>
        <v>Adresa zařízení:</v>
      </c>
      <c r="AM11" s="348" t="str">
        <f>IF(INDEX('Opinion Statement (DistHeat)'!$A:$A,AM$8)="","",INDEX('Opinion Statement (DistHeat)'!$A:$A,AM$8))</f>
        <v>Název zařízení:</v>
      </c>
      <c r="AN11" s="349" t="str">
        <f>IF(INDEX('Opinion Statement (DistHeat)'!$C:$C,AN$8)="","",INDEX('Opinion Statement (DistHeat)'!$C:$C,AN$8))</f>
        <v xml:space="preserve">Jednoznačný identifikační kód: </v>
      </c>
      <c r="AO11" s="349" t="str">
        <f>IF(INDEX('Opinion Statement (DistHeat)'!$D:$D,AO$8)="","",INDEX('Opinion Statement (DistHeat)'!$D:$D,AO$8))</f>
        <v xml:space="preserve">Číslo povolení k vypouštění emisí skleníkových plynů: </v>
      </c>
      <c r="AP11" s="349" t="str">
        <f>IF(INDEX('Opinion Statement (DistHeat)'!$E:$E,AP$8)="","",INDEX('Opinion Statement (DistHeat)'!$E:$E,AP$8))</f>
        <v>Činnost podle přílohy I:</v>
      </c>
      <c r="AQ11" s="350" t="str">
        <f>IF(INDEX('Opinion Statement (DistHeat)'!$F:$F,AQ$8)="","",INDEX('Opinion Statement (DistHeat)'!$F:$F,AQ$8))</f>
        <v>Adresa zařízení:</v>
      </c>
      <c r="AR11" s="348" t="str">
        <f>IF(INDEX('Opinion Statement (DistHeat)'!$A:$A,AR$8)="","",INDEX('Opinion Statement (DistHeat)'!$A:$A,AR$8))</f>
        <v>Název zařízení:</v>
      </c>
      <c r="AS11" s="349" t="str">
        <f>IF(INDEX('Opinion Statement (DistHeat)'!$C:$C,AS$8)="","",INDEX('Opinion Statement (DistHeat)'!$C:$C,AS$8))</f>
        <v xml:space="preserve">Jednoznačný identifikační kód: </v>
      </c>
      <c r="AT11" s="349" t="str">
        <f>IF(INDEX('Opinion Statement (DistHeat)'!$D:$D,AT$8)="","",INDEX('Opinion Statement (DistHeat)'!$D:$D,AT$8))</f>
        <v xml:space="preserve">Číslo povolení k vypouštění emisí skleníkových plynů: </v>
      </c>
      <c r="AU11" s="349" t="str">
        <f>IF(INDEX('Opinion Statement (DistHeat)'!$E:$E,AU$8)="","",INDEX('Opinion Statement (DistHeat)'!$E:$E,AU$8))</f>
        <v>Činnost podle přílohy I:</v>
      </c>
      <c r="AV11" s="350" t="str">
        <f>IF(INDEX('Opinion Statement (DistHeat)'!$F:$F,AV$8)="","",INDEX('Opinion Statement (DistHeat)'!$F:$F,AV$8))</f>
        <v>Adresa zařízení:</v>
      </c>
      <c r="AW11" s="348" t="str">
        <f>IF(INDEX('Opinion Statement (DistHeat)'!$A:$A,AW$8)="","",INDEX('Opinion Statement (DistHeat)'!$A:$A,AW$8))</f>
        <v>Název zařízení:</v>
      </c>
      <c r="AX11" s="349" t="str">
        <f>IF(INDEX('Opinion Statement (DistHeat)'!$C:$C,AX$8)="","",INDEX('Opinion Statement (DistHeat)'!$C:$C,AX$8))</f>
        <v xml:space="preserve">Jednoznačný identifikační kód: </v>
      </c>
      <c r="AY11" s="349" t="str">
        <f>IF(INDEX('Opinion Statement (DistHeat)'!$D:$D,AY$8)="","",INDEX('Opinion Statement (DistHeat)'!$D:$D,AY$8))</f>
        <v xml:space="preserve">Číslo povolení k vypouštění emisí skleníkových plynů: </v>
      </c>
      <c r="AZ11" s="349" t="str">
        <f>IF(INDEX('Opinion Statement (DistHeat)'!$E:$E,AZ$8)="","",INDEX('Opinion Statement (DistHeat)'!$E:$E,AZ$8))</f>
        <v>Činnost podle přílohy I:</v>
      </c>
      <c r="BA11" s="350" t="str">
        <f>IF(INDEX('Opinion Statement (DistHeat)'!$F:$F,BA$8)="","",INDEX('Opinion Statement (DistHeat)'!$F:$F,BA$8))</f>
        <v>Adresa zařízení:</v>
      </c>
      <c r="BB11" s="348" t="str">
        <f>IF(INDEX('Opinion Statement (DistHeat)'!$A:$A,BB$8)="","",INDEX('Opinion Statement (DistHeat)'!$A:$A,BB$8))</f>
        <v>Název zařízení:</v>
      </c>
      <c r="BC11" s="349" t="str">
        <f>IF(INDEX('Opinion Statement (DistHeat)'!$C:$C,BC$8)="","",INDEX('Opinion Statement (DistHeat)'!$C:$C,BC$8))</f>
        <v xml:space="preserve">Jednoznačný identifikační kód: </v>
      </c>
      <c r="BD11" s="349" t="str">
        <f>IF(INDEX('Opinion Statement (DistHeat)'!$D:$D,BD$8)="","",INDEX('Opinion Statement (DistHeat)'!$D:$D,BD$8))</f>
        <v xml:space="preserve">Číslo povolení k vypouštění emisí skleníkových plynů: </v>
      </c>
      <c r="BE11" s="349" t="str">
        <f>IF(INDEX('Opinion Statement (DistHeat)'!$E:$E,BE$8)="","",INDEX('Opinion Statement (DistHeat)'!$E:$E,BE$8))</f>
        <v>Činnost podle přílohy I:</v>
      </c>
      <c r="BF11" s="350" t="str">
        <f>IF(INDEX('Opinion Statement (DistHeat)'!$F:$F,BF$8)="","",INDEX('Opinion Statement (DistHeat)'!$F:$F,BF$8))</f>
        <v>Adresa zařízení:</v>
      </c>
      <c r="BG11" s="348" t="str">
        <f>IF(INDEX('Opinion Statement (DistHeat)'!$A:$A,BG$8)="","",INDEX('Opinion Statement (DistHeat)'!$A:$A,BG$8))</f>
        <v>IN01</v>
      </c>
      <c r="BH11" s="371" t="str">
        <f>IF(INDEX('Opinion Statement (DistHeat)'!$B:$B,BG$8)="","",INDEX('Opinion Statement (DistHeat)'!$B:$B,BG$8))</f>
        <v xml:space="preserve"> </v>
      </c>
      <c r="BI11" s="372"/>
      <c r="BJ11" s="373"/>
      <c r="BK11" s="348" t="str">
        <f>IF(INDEX('Opinion Statement (DistHeat)'!$A:$A,BK$8)="","",INDEX('Opinion Statement (DistHeat)'!$A:$A,BK$8))</f>
        <v>IN01</v>
      </c>
      <c r="BL11" s="371" t="str">
        <f>IF(INDEX('Opinion Statement (DistHeat)'!$B:$B,BK$8)="","",INDEX('Opinion Statement (DistHeat)'!$B:$B,BK$8))</f>
        <v xml:space="preserve"> </v>
      </c>
      <c r="BM11" s="372"/>
      <c r="BN11" s="374"/>
      <c r="BO11" s="348" t="str">
        <f>IF(INDEX('Opinion Statement (DistHeat)'!$A:$A,BO$8)="","",INDEX('Opinion Statement (DistHeat)'!$A:$A,BO$8))</f>
        <v>IN01</v>
      </c>
      <c r="BP11" s="371" t="str">
        <f>IF(INDEX('Opinion Statement (DistHeat)'!$B:$B,BO$8)="","",INDEX('Opinion Statement (DistHeat)'!$B:$B,BO$8))</f>
        <v xml:space="preserve"> </v>
      </c>
      <c r="BQ11" s="372"/>
      <c r="BR11" s="374"/>
      <c r="BS11" s="348" t="str">
        <f>IF(INDEX('Opinion Statement (DistHeat)'!$A:$A,BS$8)="","",INDEX('Opinion Statement (DistHeat)'!$A:$A,BS$8))</f>
        <v>IN01</v>
      </c>
      <c r="BT11" s="371" t="str">
        <f>IF(INDEX('Opinion Statement (DistHeat)'!$B:$B,BS$8)="","",INDEX('Opinion Statement (DistHeat)'!$B:$B,BS$8))</f>
        <v xml:space="preserve"> </v>
      </c>
      <c r="BU11" s="372"/>
      <c r="BV11" s="374"/>
      <c r="BW11" s="348" t="str">
        <f>IF(INDEX('Opinion Statement (DistHeat)'!$A:$A,BW$8)="","",INDEX('Opinion Statement (DistHeat)'!$A:$A,BW$8))</f>
        <v>IN01</v>
      </c>
      <c r="BX11" s="371" t="str">
        <f>IF(INDEX('Opinion Statement (DistHeat)'!$B:$B,BW$8)="","",INDEX('Opinion Statement (DistHeat)'!$B:$B,BW$8))</f>
        <v xml:space="preserve"> </v>
      </c>
      <c r="BY11" s="372"/>
      <c r="BZ11" s="374"/>
      <c r="CA11" s="348" t="str">
        <f>IF(INDEX('Opinion Statement (DistHeat)'!$A:$A,CA$8)="","",INDEX('Opinion Statement (DistHeat)'!$A:$A,CA$8))</f>
        <v>IN01</v>
      </c>
      <c r="CB11" s="371" t="str">
        <f>IF(INDEX('Opinion Statement (DistHeat)'!$B:$B,CA$8)="","",INDEX('Opinion Statement (DistHeat)'!$B:$B,CA$8))</f>
        <v xml:space="preserve"> </v>
      </c>
      <c r="CC11" s="372"/>
      <c r="CD11" s="374"/>
      <c r="CE11" s="348" t="str">
        <f>IF(INDEX('Opinion Statement (DistHeat)'!$A:$A,CE$8)="","",INDEX('Opinion Statement (DistHeat)'!$A:$A,CE$8))</f>
        <v>IN01</v>
      </c>
      <c r="CF11" s="371" t="str">
        <f>IF(INDEX('Opinion Statement (DistHeat)'!$B:$B,CE$8)="","",INDEX('Opinion Statement (DistHeat)'!$B:$B,CE$8))</f>
        <v xml:space="preserve"> </v>
      </c>
      <c r="CG11" s="372"/>
      <c r="CH11" s="374"/>
      <c r="CI11" s="348" t="str">
        <f>IF(INDEX('Opinion Statement (DistHeat)'!$A:$A,CI$8)="","",INDEX('Opinion Statement (DistHeat)'!$A:$A,CI$8))</f>
        <v>IN01</v>
      </c>
      <c r="CJ11" s="371" t="str">
        <f>IF(INDEX('Opinion Statement (DistHeat)'!$B:$B,CI$8)="","",INDEX('Opinion Statement (DistHeat)'!$B:$B,CI$8))</f>
        <v xml:space="preserve"> </v>
      </c>
      <c r="CK11" s="372"/>
      <c r="CL11" s="374"/>
      <c r="CM11" s="348" t="str">
        <f>IF(INDEX('Opinion Statement (DistHeat)'!$A:$A,CM$8)="","",INDEX('Opinion Statement (DistHeat)'!$A:$A,CM$8))</f>
        <v>IN01</v>
      </c>
      <c r="CN11" s="371" t="str">
        <f>IF(INDEX('Opinion Statement (DistHeat)'!$B:$B,CM$8)="","",INDEX('Opinion Statement (DistHeat)'!$B:$B,CM$8))</f>
        <v xml:space="preserve"> </v>
      </c>
      <c r="CO11" s="372"/>
      <c r="CP11" s="374"/>
      <c r="CQ11" s="348" t="str">
        <f>IF(INDEX('Opinion Statement (DistHeat)'!$A:$A,CQ$8)="","",INDEX('Opinion Statement (DistHeat)'!$A:$A,CQ$8))</f>
        <v>IN01</v>
      </c>
      <c r="CR11" s="371" t="str">
        <f>IF(INDEX('Opinion Statement (DistHeat)'!$B:$B,CQ$8)="","",INDEX('Opinion Statement (DistHeat)'!$B:$B,CQ$8))</f>
        <v xml:space="preserve"> </v>
      </c>
      <c r="CS11" s="372"/>
      <c r="CT11" s="372"/>
      <c r="CU11" s="354" t="str">
        <f>IF(INDEX('Opinion Statement (DistHeat)'!$A:$A,CU$8)="","",INDEX('Opinion Statement (DistHeat)'!$A:$A,CU$8))</f>
        <v>IN01</v>
      </c>
      <c r="CV11" s="378"/>
      <c r="CW11" s="378"/>
      <c r="CX11" s="378"/>
      <c r="CY11" s="378"/>
      <c r="CZ11" s="378"/>
      <c r="DA11" s="378"/>
      <c r="DB11" s="378"/>
      <c r="DC11" s="378"/>
      <c r="DD11" s="379"/>
      <c r="DE11" s="352" t="str">
        <f>IF(INDEX('Opinion Statement (DistHeat)'!$A:$A,DE$8)="","",INDEX('Opinion Statement (DistHeat)'!$A:$A,DE$8))</f>
        <v>IN02</v>
      </c>
      <c r="DF11" s="363" t="str">
        <f>IF(INDEX('Opinion Statement (DistHeat)'!$B:$B,DE$8)="","",INDEX('Opinion Statement (DistHeat)'!$B:$B,DE$8))</f>
        <v xml:space="preserve"> </v>
      </c>
      <c r="DG11" s="364"/>
      <c r="DH11" s="370"/>
      <c r="DI11" s="352" t="str">
        <f>IF(INDEX('Opinion Statement (DistHeat)'!$A:$A,DI$8)="","",INDEX('Opinion Statement (DistHeat)'!$A:$A,DI$8))</f>
        <v>IN02</v>
      </c>
      <c r="DJ11" s="363" t="str">
        <f>IF(INDEX('Opinion Statement (DistHeat)'!$B:$B,DI$8)="","",INDEX('Opinion Statement (DistHeat)'!$B:$B,DI$8))</f>
        <v xml:space="preserve"> </v>
      </c>
      <c r="DK11" s="364"/>
      <c r="DL11" s="365"/>
      <c r="DM11" s="352" t="str">
        <f>IF(INDEX('Opinion Statement (DistHeat)'!$A:$A,DM$8)="","",INDEX('Opinion Statement (DistHeat)'!$A:$A,DM$8))</f>
        <v>IN02</v>
      </c>
      <c r="DN11" s="363" t="str">
        <f>IF(INDEX('Opinion Statement (DistHeat)'!$B:$B,DM$8)="","",INDEX('Opinion Statement (DistHeat)'!$B:$B,DM$8))</f>
        <v xml:space="preserve"> </v>
      </c>
      <c r="DO11" s="364"/>
      <c r="DP11" s="365"/>
      <c r="DQ11" s="352" t="str">
        <f>IF(INDEX('Opinion Statement (DistHeat)'!$A:$A,DQ$8)="","",INDEX('Opinion Statement (DistHeat)'!$A:$A,DQ$8))</f>
        <v>IN02</v>
      </c>
      <c r="DR11" s="363" t="str">
        <f>IF(INDEX('Opinion Statement (DistHeat)'!$B:$B,DQ$8)="","",INDEX('Opinion Statement (DistHeat)'!$B:$B,DQ$8))</f>
        <v xml:space="preserve"> </v>
      </c>
      <c r="DS11" s="364"/>
      <c r="DT11" s="365"/>
      <c r="DU11" s="352" t="str">
        <f>IF(INDEX('Opinion Statement (DistHeat)'!$A:$A,DU$8)="","",INDEX('Opinion Statement (DistHeat)'!$A:$A,DU$8))</f>
        <v>IN02</v>
      </c>
      <c r="DV11" s="363" t="str">
        <f>IF(INDEX('Opinion Statement (DistHeat)'!$B:$B,DU$8)="","",INDEX('Opinion Statement (DistHeat)'!$B:$B,DU$8))</f>
        <v xml:space="preserve"> </v>
      </c>
      <c r="DW11" s="364"/>
      <c r="DX11" s="365"/>
      <c r="DY11" s="352" t="str">
        <f>IF(INDEX('Opinion Statement (DistHeat)'!$A:$A,DY$8)="","",INDEX('Opinion Statement (DistHeat)'!$A:$A,DY$8))</f>
        <v>IN02</v>
      </c>
      <c r="DZ11" s="363" t="str">
        <f>IF(INDEX('Opinion Statement (DistHeat)'!$B:$B,DY$8)="","",INDEX('Opinion Statement (DistHeat)'!$B:$B,DY$8))</f>
        <v xml:space="preserve"> </v>
      </c>
      <c r="EA11" s="364"/>
      <c r="EB11" s="365"/>
      <c r="EC11" s="352" t="str">
        <f>IF(INDEX('Opinion Statement (DistHeat)'!$A:$A,EC$8)="","",INDEX('Opinion Statement (DistHeat)'!$A:$A,EC$8))</f>
        <v>IN02</v>
      </c>
      <c r="ED11" s="363" t="str">
        <f>IF(INDEX('Opinion Statement (DistHeat)'!$B:$B,EC$8)="","",INDEX('Opinion Statement (DistHeat)'!$B:$B,EC$8))</f>
        <v xml:space="preserve"> </v>
      </c>
      <c r="EE11" s="364"/>
      <c r="EF11" s="365"/>
      <c r="EG11" s="352" t="str">
        <f>IF(INDEX('Opinion Statement (DistHeat)'!$A:$A,EG$8)="","",INDEX('Opinion Statement (DistHeat)'!$A:$A,EG$8))</f>
        <v>IN02</v>
      </c>
      <c r="EH11" s="363" t="str">
        <f>IF(INDEX('Opinion Statement (DistHeat)'!$B:$B,EG$8)="","",INDEX('Opinion Statement (DistHeat)'!$B:$B,EG$8))</f>
        <v xml:space="preserve"> </v>
      </c>
      <c r="EI11" s="364"/>
      <c r="EJ11" s="365"/>
      <c r="EK11" s="352" t="str">
        <f>IF(INDEX('Opinion Statement (DistHeat)'!$A:$A,EK$8)="","",INDEX('Opinion Statement (DistHeat)'!$A:$A,EK$8))</f>
        <v>IN02</v>
      </c>
      <c r="EL11" s="363" t="str">
        <f>IF(INDEX('Opinion Statement (DistHeat)'!$B:$B,EK$8)="","",INDEX('Opinion Statement (DistHeat)'!$B:$B,EK$8))</f>
        <v xml:space="preserve"> </v>
      </c>
      <c r="EM11" s="364"/>
      <c r="EN11" s="365"/>
      <c r="EO11" s="352" t="str">
        <f>IF(INDEX('Opinion Statement (DistHeat)'!$A:$A,EO$8)="","",INDEX('Opinion Statement (DistHeat)'!$A:$A,EO$8))</f>
        <v>IN02</v>
      </c>
      <c r="EP11" s="363" t="str">
        <f>IF(INDEX('Opinion Statement (DistHeat)'!$B:$B,EO$8)="","",INDEX('Opinion Statement (DistHeat)'!$B:$B,EO$8))</f>
        <v xml:space="preserve"> </v>
      </c>
      <c r="EQ11" s="364"/>
      <c r="ER11" s="365"/>
      <c r="ES11" s="375" t="str">
        <f>IF(INDEX('Opinion Statement (DistHeat)'!$A:$A,ES$8)="","",INDEX('Opinion Statement (DistHeat)'!$A:$A,ES$8))</f>
        <v>IN02</v>
      </c>
      <c r="ET11" s="376"/>
      <c r="EU11" s="376"/>
      <c r="EV11" s="376"/>
      <c r="EW11" s="376"/>
      <c r="EX11" s="376"/>
      <c r="EY11" s="376"/>
      <c r="EZ11" s="376"/>
      <c r="FA11" s="376"/>
      <c r="FB11" s="377"/>
      <c r="FC11" s="353" t="str">
        <f>IF(INDEX('Opinion Statement (DistHeat)'!$A:$A,FC$8)="","",INDEX('Opinion Statement (DistHeat)'!$A:$A,FC$8))</f>
        <v>IN03</v>
      </c>
      <c r="FD11" s="366" t="str">
        <f>IF(INDEX('Opinion Statement (DistHeat)'!$B:$B,FC$8)="","",INDEX('Opinion Statement (DistHeat)'!$B:$B,FC$8))</f>
        <v xml:space="preserve"> </v>
      </c>
      <c r="FE11" s="367"/>
      <c r="FF11" s="369"/>
      <c r="FG11" s="353" t="str">
        <f>IF(INDEX('Opinion Statement (DistHeat)'!$A:$A,FG$8)="","",INDEX('Opinion Statement (DistHeat)'!$A:$A,FG$8))</f>
        <v>IN03</v>
      </c>
      <c r="FH11" s="366" t="str">
        <f>IF(INDEX('Opinion Statement (DistHeat)'!$B:$B,FG$8)="","",INDEX('Opinion Statement (DistHeat)'!$B:$B,FG$8))</f>
        <v xml:space="preserve"> </v>
      </c>
      <c r="FI11" s="367"/>
      <c r="FJ11" s="368"/>
      <c r="FK11" s="353" t="str">
        <f>IF(INDEX('Opinion Statement (DistHeat)'!$A:$A,FK$8)="","",INDEX('Opinion Statement (DistHeat)'!$A:$A,FK$8))</f>
        <v>IN03</v>
      </c>
      <c r="FL11" s="366" t="str">
        <f>IF(INDEX('Opinion Statement (DistHeat)'!$B:$B,FK$8)="","",INDEX('Opinion Statement (DistHeat)'!$B:$B,FK$8))</f>
        <v xml:space="preserve"> </v>
      </c>
      <c r="FM11" s="367"/>
      <c r="FN11" s="368"/>
      <c r="FO11" s="353" t="str">
        <f>IF(INDEX('Opinion Statement (DistHeat)'!$A:$A,FO$8)="","",INDEX('Opinion Statement (DistHeat)'!$A:$A,FO$8))</f>
        <v>IN03</v>
      </c>
      <c r="FP11" s="366" t="str">
        <f>IF(INDEX('Opinion Statement (DistHeat)'!$B:$B,FO$8)="","",INDEX('Opinion Statement (DistHeat)'!$B:$B,FO$8))</f>
        <v xml:space="preserve"> </v>
      </c>
      <c r="FQ11" s="367"/>
      <c r="FR11" s="368"/>
      <c r="FS11" s="353" t="str">
        <f>IF(INDEX('Opinion Statement (DistHeat)'!$A:$A,FS$8)="","",INDEX('Opinion Statement (DistHeat)'!$A:$A,FS$8))</f>
        <v>IN03</v>
      </c>
      <c r="FT11" s="366" t="str">
        <f>IF(INDEX('Opinion Statement (DistHeat)'!$B:$B,FS$8)="","",INDEX('Opinion Statement (DistHeat)'!$B:$B,FS$8))</f>
        <v xml:space="preserve"> </v>
      </c>
      <c r="FU11" s="367"/>
      <c r="FV11" s="368"/>
      <c r="FW11" s="353" t="str">
        <f>IF(INDEX('Opinion Statement (DistHeat)'!$A:$A,FW$8)="","",INDEX('Opinion Statement (DistHeat)'!$A:$A,FW$8))</f>
        <v>IN03</v>
      </c>
      <c r="FX11" s="366" t="str">
        <f>IF(INDEX('Opinion Statement (DistHeat)'!$B:$B,FW$8)="","",INDEX('Opinion Statement (DistHeat)'!$B:$B,FW$8))</f>
        <v xml:space="preserve"> </v>
      </c>
      <c r="FY11" s="367"/>
      <c r="FZ11" s="368"/>
      <c r="GA11" s="353" t="str">
        <f>IF(INDEX('Opinion Statement (DistHeat)'!$A:$A,GA$8)="","",INDEX('Opinion Statement (DistHeat)'!$A:$A,GA$8))</f>
        <v>IN03</v>
      </c>
      <c r="GB11" s="366" t="str">
        <f>IF(INDEX('Opinion Statement (DistHeat)'!$B:$B,GA$8)="","",INDEX('Opinion Statement (DistHeat)'!$B:$B,GA$8))</f>
        <v xml:space="preserve"> </v>
      </c>
      <c r="GC11" s="367"/>
      <c r="GD11" s="368"/>
      <c r="GE11" s="353" t="str">
        <f>IF(INDEX('Opinion Statement (DistHeat)'!$A:$A,GE$8)="","",INDEX('Opinion Statement (DistHeat)'!$A:$A,GE$8))</f>
        <v>IN03</v>
      </c>
      <c r="GF11" s="366" t="str">
        <f>IF(INDEX('Opinion Statement (DistHeat)'!$B:$B,GE$8)="","",INDEX('Opinion Statement (DistHeat)'!$B:$B,GE$8))</f>
        <v xml:space="preserve"> </v>
      </c>
      <c r="GG11" s="367"/>
      <c r="GH11" s="368"/>
      <c r="GI11" s="353" t="str">
        <f>IF(INDEX('Opinion Statement (DistHeat)'!$A:$A,GI$8)="","",INDEX('Opinion Statement (DistHeat)'!$A:$A,GI$8))</f>
        <v>IN03</v>
      </c>
      <c r="GJ11" s="366" t="str">
        <f>IF(INDEX('Opinion Statement (DistHeat)'!$B:$B,GI$8)="","",INDEX('Opinion Statement (DistHeat)'!$B:$B,GI$8))</f>
        <v xml:space="preserve"> </v>
      </c>
      <c r="GK11" s="367"/>
      <c r="GL11" s="368"/>
      <c r="GM11" s="353" t="str">
        <f>IF(INDEX('Opinion Statement (DistHeat)'!$A:$A,GM$8)="","",INDEX('Opinion Statement (DistHeat)'!$A:$A,GM$8))</f>
        <v>IN03</v>
      </c>
      <c r="GN11" s="366" t="str">
        <f>IF(INDEX('Opinion Statement (DistHeat)'!$B:$B,GM$8)="","",INDEX('Opinion Statement (DistHeat)'!$B:$B,GM$8))</f>
        <v xml:space="preserve"> </v>
      </c>
      <c r="GO11" s="367"/>
      <c r="GP11" s="368"/>
      <c r="GQ11" s="380" t="str">
        <f>IF(INDEX('Opinion Statement (DistHeat)'!$A:$A,GQ$8)="","",INDEX('Opinion Statement (DistHeat)'!$A:$A,GQ$8))</f>
        <v>IN03</v>
      </c>
      <c r="GR11" s="381"/>
      <c r="GS11" s="381"/>
      <c r="GT11" s="381"/>
      <c r="GU11" s="381"/>
      <c r="GV11" s="381"/>
      <c r="GW11" s="381"/>
      <c r="GX11" s="381"/>
      <c r="GY11" s="381"/>
      <c r="GZ11" s="382"/>
      <c r="HA11" s="352" t="str">
        <f>IF(INDEX('Opinion Statement (DistHeat)'!$A:$A,HA$8)="","",INDEX('Opinion Statement (DistHeat)'!$A:$A,HA$8))</f>
        <v>IN04</v>
      </c>
      <c r="HB11" s="363" t="str">
        <f>IF(INDEX('Opinion Statement (DistHeat)'!$B:$B,HA$8)="","",INDEX('Opinion Statement (DistHeat)'!$B:$B,HA$8))</f>
        <v xml:space="preserve"> </v>
      </c>
      <c r="HC11" s="364"/>
      <c r="HD11" s="370"/>
      <c r="HE11" s="352" t="str">
        <f>IF(INDEX('Opinion Statement (DistHeat)'!$A:$A,HE$8)="","",INDEX('Opinion Statement (DistHeat)'!$A:$A,HE$8))</f>
        <v>IN04</v>
      </c>
      <c r="HF11" s="363" t="str">
        <f>IF(INDEX('Opinion Statement (DistHeat)'!$B:$B,HE$8)="","",INDEX('Opinion Statement (DistHeat)'!$B:$B,HE$8))</f>
        <v xml:space="preserve"> </v>
      </c>
      <c r="HG11" s="364"/>
      <c r="HH11" s="365"/>
      <c r="HI11" s="352" t="str">
        <f>IF(INDEX('Opinion Statement (DistHeat)'!$A:$A,HI$8)="","",INDEX('Opinion Statement (DistHeat)'!$A:$A,HI$8))</f>
        <v>IN04</v>
      </c>
      <c r="HJ11" s="363" t="str">
        <f>IF(INDEX('Opinion Statement (DistHeat)'!$B:$B,HI$8)="","",INDEX('Opinion Statement (DistHeat)'!$B:$B,HI$8))</f>
        <v xml:space="preserve"> </v>
      </c>
      <c r="HK11" s="364"/>
      <c r="HL11" s="365"/>
      <c r="HM11" s="352" t="str">
        <f>IF(INDEX('Opinion Statement (DistHeat)'!$A:$A,HM$8)="","",INDEX('Opinion Statement (DistHeat)'!$A:$A,HM$8))</f>
        <v>IN04</v>
      </c>
      <c r="HN11" s="363" t="str">
        <f>IF(INDEX('Opinion Statement (DistHeat)'!$B:$B,HM$8)="","",INDEX('Opinion Statement (DistHeat)'!$B:$B,HM$8))</f>
        <v xml:space="preserve"> </v>
      </c>
      <c r="HO11" s="364"/>
      <c r="HP11" s="365"/>
      <c r="HQ11" s="352" t="str">
        <f>IF(INDEX('Opinion Statement (DistHeat)'!$A:$A,HQ$8)="","",INDEX('Opinion Statement (DistHeat)'!$A:$A,HQ$8))</f>
        <v>IN04</v>
      </c>
      <c r="HR11" s="363" t="str">
        <f>IF(INDEX('Opinion Statement (DistHeat)'!$B:$B,HQ$8)="","",INDEX('Opinion Statement (DistHeat)'!$B:$B,HQ$8))</f>
        <v xml:space="preserve"> </v>
      </c>
      <c r="HS11" s="364"/>
      <c r="HT11" s="365"/>
      <c r="HU11" s="352" t="str">
        <f>IF(INDEX('Opinion Statement (DistHeat)'!$A:$A,HU$8)="","",INDEX('Opinion Statement (DistHeat)'!$A:$A,HU$8))</f>
        <v>IN04</v>
      </c>
      <c r="HV11" s="363" t="str">
        <f>IF(INDEX('Opinion Statement (DistHeat)'!$B:$B,HU$8)="","",INDEX('Opinion Statement (DistHeat)'!$B:$B,HU$8))</f>
        <v xml:space="preserve"> </v>
      </c>
      <c r="HW11" s="364"/>
      <c r="HX11" s="365"/>
      <c r="HY11" s="352" t="str">
        <f>IF(INDEX('Opinion Statement (DistHeat)'!$A:$A,HY$8)="","",INDEX('Opinion Statement (DistHeat)'!$A:$A,HY$8))</f>
        <v>IN04</v>
      </c>
      <c r="HZ11" s="363" t="str">
        <f>IF(INDEX('Opinion Statement (DistHeat)'!$B:$B,HY$8)="","",INDEX('Opinion Statement (DistHeat)'!$B:$B,HY$8))</f>
        <v xml:space="preserve"> </v>
      </c>
      <c r="IA11" s="364"/>
      <c r="IB11" s="365"/>
      <c r="IC11" s="352" t="str">
        <f>IF(INDEX('Opinion Statement (DistHeat)'!$A:$A,IC$8)="","",INDEX('Opinion Statement (DistHeat)'!$A:$A,IC$8))</f>
        <v>IN04</v>
      </c>
      <c r="ID11" s="363" t="str">
        <f>IF(INDEX('Opinion Statement (DistHeat)'!$B:$B,IC$8)="","",INDEX('Opinion Statement (DistHeat)'!$B:$B,IC$8))</f>
        <v xml:space="preserve"> </v>
      </c>
      <c r="IE11" s="364"/>
      <c r="IF11" s="365"/>
      <c r="IG11" s="352" t="str">
        <f>IF(INDEX('Opinion Statement (DistHeat)'!$A:$A,IG$8)="","",INDEX('Opinion Statement (DistHeat)'!$A:$A,IG$8))</f>
        <v>IN04</v>
      </c>
      <c r="IH11" s="363" t="str">
        <f>IF(INDEX('Opinion Statement (DistHeat)'!$B:$B,IG$8)="","",INDEX('Opinion Statement (DistHeat)'!$B:$B,IG$8))</f>
        <v xml:space="preserve"> </v>
      </c>
      <c r="II11" s="364"/>
      <c r="IJ11" s="365"/>
      <c r="IK11" s="352" t="str">
        <f>IF(INDEX('Opinion Statement (DistHeat)'!$A:$A,IK$8)="","",INDEX('Opinion Statement (DistHeat)'!$A:$A,IK$8))</f>
        <v>IN04</v>
      </c>
      <c r="IL11" s="363" t="str">
        <f>IF(INDEX('Opinion Statement (DistHeat)'!$B:$B,IK$8)="","",INDEX('Opinion Statement (DistHeat)'!$B:$B,IK$8))</f>
        <v xml:space="preserve"> </v>
      </c>
      <c r="IM11" s="364"/>
      <c r="IN11" s="365"/>
      <c r="IO11" s="375" t="str">
        <f>IF(INDEX('Opinion Statement (DistHeat)'!$A:$A,IO$8)="","",INDEX('Opinion Statement (DistHeat)'!$A:$A,IO$8))</f>
        <v>IN04</v>
      </c>
      <c r="IP11" s="376"/>
      <c r="IQ11" s="376"/>
      <c r="IR11" s="376"/>
      <c r="IS11" s="376"/>
      <c r="IT11" s="376"/>
      <c r="IU11" s="376"/>
      <c r="IV11" s="376"/>
      <c r="IW11" s="376"/>
      <c r="IX11" s="377"/>
      <c r="IY11" s="353" t="str">
        <f>IF(INDEX('Opinion Statement (DistHeat)'!$A:$A,IY$8)="","",INDEX('Opinion Statement (DistHeat)'!$A:$A,IY$8))</f>
        <v>IN05</v>
      </c>
      <c r="IZ11" s="366" t="str">
        <f>IF(INDEX('Opinion Statement (DistHeat)'!$B:$B,IY$8)="","",INDEX('Opinion Statement (DistHeat)'!$B:$B,IY$8))</f>
        <v xml:space="preserve"> </v>
      </c>
      <c r="JA11" s="367"/>
      <c r="JB11" s="369"/>
      <c r="JC11" s="353" t="str">
        <f>IF(INDEX('Opinion Statement (DistHeat)'!$A:$A,JC$8)="","",INDEX('Opinion Statement (DistHeat)'!$A:$A,JC$8))</f>
        <v>IN05</v>
      </c>
      <c r="JD11" s="366" t="str">
        <f>IF(INDEX('Opinion Statement (DistHeat)'!$B:$B,JC$8)="","",INDEX('Opinion Statement (DistHeat)'!$B:$B,JC$8))</f>
        <v xml:space="preserve"> </v>
      </c>
      <c r="JE11" s="367"/>
      <c r="JF11" s="368"/>
      <c r="JG11" s="353" t="str">
        <f>IF(INDEX('Opinion Statement (DistHeat)'!$A:$A,JG$8)="","",INDEX('Opinion Statement (DistHeat)'!$A:$A,JG$8))</f>
        <v>IN05</v>
      </c>
      <c r="JH11" s="366" t="str">
        <f>IF(INDEX('Opinion Statement (DistHeat)'!$B:$B,JG$8)="","",INDEX('Opinion Statement (DistHeat)'!$B:$B,JG$8))</f>
        <v xml:space="preserve"> </v>
      </c>
      <c r="JI11" s="367"/>
      <c r="JJ11" s="368"/>
      <c r="JK11" s="353" t="str">
        <f>IF(INDEX('Opinion Statement (DistHeat)'!$A:$A,JK$8)="","",INDEX('Opinion Statement (DistHeat)'!$A:$A,JK$8))</f>
        <v>IN05</v>
      </c>
      <c r="JL11" s="366" t="str">
        <f>IF(INDEX('Opinion Statement (DistHeat)'!$B:$B,JK$8)="","",INDEX('Opinion Statement (DistHeat)'!$B:$B,JK$8))</f>
        <v xml:space="preserve"> </v>
      </c>
      <c r="JM11" s="367"/>
      <c r="JN11" s="368"/>
      <c r="JO11" s="353" t="str">
        <f>IF(INDEX('Opinion Statement (DistHeat)'!$A:$A,JO$8)="","",INDEX('Opinion Statement (DistHeat)'!$A:$A,JO$8))</f>
        <v>IN05</v>
      </c>
      <c r="JP11" s="366" t="str">
        <f>IF(INDEX('Opinion Statement (DistHeat)'!$B:$B,JO$8)="","",INDEX('Opinion Statement (DistHeat)'!$B:$B,JO$8))</f>
        <v xml:space="preserve"> </v>
      </c>
      <c r="JQ11" s="367"/>
      <c r="JR11" s="368"/>
      <c r="JS11" s="353" t="str">
        <f>IF(INDEX('Opinion Statement (DistHeat)'!$A:$A,JS$8)="","",INDEX('Opinion Statement (DistHeat)'!$A:$A,JS$8))</f>
        <v>IN05</v>
      </c>
      <c r="JT11" s="366" t="str">
        <f>IF(INDEX('Opinion Statement (DistHeat)'!$B:$B,JS$8)="","",INDEX('Opinion Statement (DistHeat)'!$B:$B,JS$8))</f>
        <v xml:space="preserve"> </v>
      </c>
      <c r="JU11" s="367"/>
      <c r="JV11" s="368"/>
      <c r="JW11" s="353" t="str">
        <f>IF(INDEX('Opinion Statement (DistHeat)'!$A:$A,JW$8)="","",INDEX('Opinion Statement (DistHeat)'!$A:$A,JW$8))</f>
        <v>IN05</v>
      </c>
      <c r="JX11" s="366" t="str">
        <f>IF(INDEX('Opinion Statement (DistHeat)'!$B:$B,JW$8)="","",INDEX('Opinion Statement (DistHeat)'!$B:$B,JW$8))</f>
        <v xml:space="preserve"> </v>
      </c>
      <c r="JY11" s="367"/>
      <c r="JZ11" s="368"/>
      <c r="KA11" s="353" t="str">
        <f>IF(INDEX('Opinion Statement (DistHeat)'!$A:$A,KA$8)="","",INDEX('Opinion Statement (DistHeat)'!$A:$A,KA$8))</f>
        <v>IN05</v>
      </c>
      <c r="KB11" s="366" t="str">
        <f>IF(INDEX('Opinion Statement (DistHeat)'!$B:$B,KA$8)="","",INDEX('Opinion Statement (DistHeat)'!$B:$B,KA$8))</f>
        <v xml:space="preserve"> </v>
      </c>
      <c r="KC11" s="367"/>
      <c r="KD11" s="368"/>
      <c r="KE11" s="353" t="str">
        <f>IF(INDEX('Opinion Statement (DistHeat)'!$A:$A,KE$8)="","",INDEX('Opinion Statement (DistHeat)'!$A:$A,KE$8))</f>
        <v>IN05</v>
      </c>
      <c r="KF11" s="366" t="str">
        <f>IF(INDEX('Opinion Statement (DistHeat)'!$B:$B,KE$8)="","",INDEX('Opinion Statement (DistHeat)'!$B:$B,KE$8))</f>
        <v xml:space="preserve"> </v>
      </c>
      <c r="KG11" s="367"/>
      <c r="KH11" s="368"/>
      <c r="KI11" s="353" t="str">
        <f>IF(INDEX('Opinion Statement (DistHeat)'!$A:$A,KI$8)="","",INDEX('Opinion Statement (DistHeat)'!$A:$A,KI$8))</f>
        <v>IN05</v>
      </c>
      <c r="KJ11" s="366" t="str">
        <f>IF(INDEX('Opinion Statement (DistHeat)'!$B:$B,KI$8)="","",INDEX('Opinion Statement (DistHeat)'!$B:$B,KI$8))</f>
        <v xml:space="preserve"> </v>
      </c>
      <c r="KK11" s="367"/>
      <c r="KL11" s="368"/>
      <c r="KM11" s="380" t="str">
        <f>IF(INDEX('Opinion Statement (DistHeat)'!$A:$A,KM$8)="","",INDEX('Opinion Statement (DistHeat)'!$A:$A,KM$8))</f>
        <v>IN05</v>
      </c>
      <c r="KN11" s="381"/>
      <c r="KO11" s="381"/>
      <c r="KP11" s="381"/>
      <c r="KQ11" s="381"/>
      <c r="KR11" s="381"/>
      <c r="KS11" s="381"/>
      <c r="KT11" s="381"/>
      <c r="KU11" s="381"/>
      <c r="KV11" s="382"/>
      <c r="KW11" s="352" t="str">
        <f>IF(INDEX('Opinion Statement (DistHeat)'!$A:$A,KW$8)="","",INDEX('Opinion Statement (DistHeat)'!$A:$A,KW$8))</f>
        <v>IN06</v>
      </c>
      <c r="KX11" s="363" t="str">
        <f>IF(INDEX('Opinion Statement (DistHeat)'!$B:$B,KW$8)="","",INDEX('Opinion Statement (DistHeat)'!$B:$B,KW$8))</f>
        <v xml:space="preserve"> </v>
      </c>
      <c r="KY11" s="364"/>
      <c r="KZ11" s="370"/>
      <c r="LA11" s="352" t="str">
        <f>IF(INDEX('Opinion Statement (DistHeat)'!$A:$A,LA$8)="","",INDEX('Opinion Statement (DistHeat)'!$A:$A,LA$8))</f>
        <v>IN06</v>
      </c>
      <c r="LB11" s="363" t="str">
        <f>IF(INDEX('Opinion Statement (DistHeat)'!$B:$B,LA$8)="","",INDEX('Opinion Statement (DistHeat)'!$B:$B,LA$8))</f>
        <v xml:space="preserve"> </v>
      </c>
      <c r="LC11" s="364"/>
      <c r="LD11" s="365"/>
      <c r="LE11" s="352" t="str">
        <f>IF(INDEX('Opinion Statement (DistHeat)'!$A:$A,LE$8)="","",INDEX('Opinion Statement (DistHeat)'!$A:$A,LE$8))</f>
        <v>IN06</v>
      </c>
      <c r="LF11" s="363" t="str">
        <f>IF(INDEX('Opinion Statement (DistHeat)'!$B:$B,LE$8)="","",INDEX('Opinion Statement (DistHeat)'!$B:$B,LE$8))</f>
        <v xml:space="preserve"> </v>
      </c>
      <c r="LG11" s="364"/>
      <c r="LH11" s="365"/>
      <c r="LI11" s="352" t="str">
        <f>IF(INDEX('Opinion Statement (DistHeat)'!$A:$A,LI$8)="","",INDEX('Opinion Statement (DistHeat)'!$A:$A,LI$8))</f>
        <v>IN06</v>
      </c>
      <c r="LJ11" s="363" t="str">
        <f>IF(INDEX('Opinion Statement (DistHeat)'!$B:$B,LI$8)="","",INDEX('Opinion Statement (DistHeat)'!$B:$B,LI$8))</f>
        <v xml:space="preserve"> </v>
      </c>
      <c r="LK11" s="364"/>
      <c r="LL11" s="365"/>
      <c r="LM11" s="352" t="str">
        <f>IF(INDEX('Opinion Statement (DistHeat)'!$A:$A,LM$8)="","",INDEX('Opinion Statement (DistHeat)'!$A:$A,LM$8))</f>
        <v>IN06</v>
      </c>
      <c r="LN11" s="363" t="str">
        <f>IF(INDEX('Opinion Statement (DistHeat)'!$B:$B,LM$8)="","",INDEX('Opinion Statement (DistHeat)'!$B:$B,LM$8))</f>
        <v xml:space="preserve"> </v>
      </c>
      <c r="LO11" s="364"/>
      <c r="LP11" s="365"/>
      <c r="LQ11" s="352" t="str">
        <f>IF(INDEX('Opinion Statement (DistHeat)'!$A:$A,LQ$8)="","",INDEX('Opinion Statement (DistHeat)'!$A:$A,LQ$8))</f>
        <v>IN06</v>
      </c>
      <c r="LR11" s="363" t="str">
        <f>IF(INDEX('Opinion Statement (DistHeat)'!$B:$B,LQ$8)="","",INDEX('Opinion Statement (DistHeat)'!$B:$B,LQ$8))</f>
        <v xml:space="preserve"> </v>
      </c>
      <c r="LS11" s="364"/>
      <c r="LT11" s="365"/>
      <c r="LU11" s="352" t="str">
        <f>IF(INDEX('Opinion Statement (DistHeat)'!$A:$A,LU$8)="","",INDEX('Opinion Statement (DistHeat)'!$A:$A,LU$8))</f>
        <v>IN06</v>
      </c>
      <c r="LV11" s="363" t="str">
        <f>IF(INDEX('Opinion Statement (DistHeat)'!$B:$B,LU$8)="","",INDEX('Opinion Statement (DistHeat)'!$B:$B,LU$8))</f>
        <v xml:space="preserve"> </v>
      </c>
      <c r="LW11" s="364"/>
      <c r="LX11" s="365"/>
      <c r="LY11" s="352" t="str">
        <f>IF(INDEX('Opinion Statement (DistHeat)'!$A:$A,LY$8)="","",INDEX('Opinion Statement (DistHeat)'!$A:$A,LY$8))</f>
        <v>IN06</v>
      </c>
      <c r="LZ11" s="363" t="str">
        <f>IF(INDEX('Opinion Statement (DistHeat)'!$B:$B,LY$8)="","",INDEX('Opinion Statement (DistHeat)'!$B:$B,LY$8))</f>
        <v xml:space="preserve"> </v>
      </c>
      <c r="MA11" s="364"/>
      <c r="MB11" s="365"/>
      <c r="MC11" s="352" t="str">
        <f>IF(INDEX('Opinion Statement (DistHeat)'!$A:$A,MC$8)="","",INDEX('Opinion Statement (DistHeat)'!$A:$A,MC$8))</f>
        <v>IN06</v>
      </c>
      <c r="MD11" s="363" t="str">
        <f>IF(INDEX('Opinion Statement (DistHeat)'!$B:$B,MC$8)="","",INDEX('Opinion Statement (DistHeat)'!$B:$B,MC$8))</f>
        <v xml:space="preserve"> </v>
      </c>
      <c r="ME11" s="364"/>
      <c r="MF11" s="365"/>
      <c r="MG11" s="352" t="str">
        <f>IF(INDEX('Opinion Statement (DistHeat)'!$A:$A,MG$8)="","",INDEX('Opinion Statement (DistHeat)'!$A:$A,MG$8))</f>
        <v>IN06</v>
      </c>
      <c r="MH11" s="363" t="str">
        <f>IF(INDEX('Opinion Statement (DistHeat)'!$B:$B,MG$8)="","",INDEX('Opinion Statement (DistHeat)'!$B:$B,MG$8))</f>
        <v xml:space="preserve"> </v>
      </c>
      <c r="MI11" s="364"/>
      <c r="MJ11" s="365"/>
      <c r="MK11" s="375" t="str">
        <f>IF(INDEX('Opinion Statement (DistHeat)'!$A:$A,MK$8)="","",INDEX('Opinion Statement (DistHeat)'!$A:$A,MK$8))</f>
        <v>IN06</v>
      </c>
      <c r="ML11" s="376"/>
      <c r="MM11" s="376"/>
      <c r="MN11" s="376"/>
      <c r="MO11" s="376"/>
      <c r="MP11" s="376"/>
      <c r="MQ11" s="376"/>
      <c r="MR11" s="376"/>
      <c r="MS11" s="376"/>
      <c r="MT11" s="377"/>
      <c r="MU11" s="353" t="str">
        <f>IF(INDEX('Opinion Statement (DistHeat)'!$A:$A,MU$8)="","",INDEX('Opinion Statement (DistHeat)'!$A:$A,MU$8))</f>
        <v>IN07</v>
      </c>
      <c r="MV11" s="366" t="str">
        <f>IF(INDEX('Opinion Statement (DistHeat)'!$B:$B,MU$8)="","",INDEX('Opinion Statement (DistHeat)'!$B:$B,MU$8))</f>
        <v xml:space="preserve"> </v>
      </c>
      <c r="MW11" s="367"/>
      <c r="MX11" s="369"/>
      <c r="MY11" s="353" t="str">
        <f>IF(INDEX('Opinion Statement (DistHeat)'!$A:$A,MY$8)="","",INDEX('Opinion Statement (DistHeat)'!$A:$A,MY$8))</f>
        <v>IN07</v>
      </c>
      <c r="MZ11" s="366" t="str">
        <f>IF(INDEX('Opinion Statement (DistHeat)'!$B:$B,MY$8)="","",INDEX('Opinion Statement (DistHeat)'!$B:$B,MY$8))</f>
        <v xml:space="preserve"> </v>
      </c>
      <c r="NA11" s="367"/>
      <c r="NB11" s="368"/>
      <c r="NC11" s="353" t="str">
        <f>IF(INDEX('Opinion Statement (DistHeat)'!$A:$A,NC$8)="","",INDEX('Opinion Statement (DistHeat)'!$A:$A,NC$8))</f>
        <v>IN07</v>
      </c>
      <c r="ND11" s="366" t="str">
        <f>IF(INDEX('Opinion Statement (DistHeat)'!$B:$B,NC$8)="","",INDEX('Opinion Statement (DistHeat)'!$B:$B,NC$8))</f>
        <v xml:space="preserve"> </v>
      </c>
      <c r="NE11" s="367"/>
      <c r="NF11" s="368"/>
      <c r="NG11" s="353" t="str">
        <f>IF(INDEX('Opinion Statement (DistHeat)'!$A:$A,NG$8)="","",INDEX('Opinion Statement (DistHeat)'!$A:$A,NG$8))</f>
        <v>IN07</v>
      </c>
      <c r="NH11" s="366" t="str">
        <f>IF(INDEX('Opinion Statement (DistHeat)'!$B:$B,NG$8)="","",INDEX('Opinion Statement (DistHeat)'!$B:$B,NG$8))</f>
        <v xml:space="preserve"> </v>
      </c>
      <c r="NI11" s="367"/>
      <c r="NJ11" s="368"/>
      <c r="NK11" s="353" t="str">
        <f>IF(INDEX('Opinion Statement (DistHeat)'!$A:$A,NK$8)="","",INDEX('Opinion Statement (DistHeat)'!$A:$A,NK$8))</f>
        <v>IN07</v>
      </c>
      <c r="NL11" s="366" t="str">
        <f>IF(INDEX('Opinion Statement (DistHeat)'!$B:$B,NK$8)="","",INDEX('Opinion Statement (DistHeat)'!$B:$B,NK$8))</f>
        <v xml:space="preserve"> </v>
      </c>
      <c r="NM11" s="367"/>
      <c r="NN11" s="368"/>
      <c r="NO11" s="353" t="str">
        <f>IF(INDEX('Opinion Statement (DistHeat)'!$A:$A,NO$8)="","",INDEX('Opinion Statement (DistHeat)'!$A:$A,NO$8))</f>
        <v>IN07</v>
      </c>
      <c r="NP11" s="366" t="str">
        <f>IF(INDEX('Opinion Statement (DistHeat)'!$B:$B,NO$8)="","",INDEX('Opinion Statement (DistHeat)'!$B:$B,NO$8))</f>
        <v xml:space="preserve"> </v>
      </c>
      <c r="NQ11" s="367"/>
      <c r="NR11" s="368"/>
      <c r="NS11" s="353" t="str">
        <f>IF(INDEX('Opinion Statement (DistHeat)'!$A:$A,NS$8)="","",INDEX('Opinion Statement (DistHeat)'!$A:$A,NS$8))</f>
        <v>IN07</v>
      </c>
      <c r="NT11" s="366" t="str">
        <f>IF(INDEX('Opinion Statement (DistHeat)'!$B:$B,NS$8)="","",INDEX('Opinion Statement (DistHeat)'!$B:$B,NS$8))</f>
        <v xml:space="preserve"> </v>
      </c>
      <c r="NU11" s="367"/>
      <c r="NV11" s="368"/>
      <c r="NW11" s="353" t="str">
        <f>IF(INDEX('Opinion Statement (DistHeat)'!$A:$A,NW$8)="","",INDEX('Opinion Statement (DistHeat)'!$A:$A,NW$8))</f>
        <v>IN07</v>
      </c>
      <c r="NX11" s="366" t="str">
        <f>IF(INDEX('Opinion Statement (DistHeat)'!$B:$B,NW$8)="","",INDEX('Opinion Statement (DistHeat)'!$B:$B,NW$8))</f>
        <v xml:space="preserve"> </v>
      </c>
      <c r="NY11" s="367"/>
      <c r="NZ11" s="368"/>
      <c r="OA11" s="353" t="str">
        <f>IF(INDEX('Opinion Statement (DistHeat)'!$A:$A,OA$8)="","",INDEX('Opinion Statement (DistHeat)'!$A:$A,OA$8))</f>
        <v>IN07</v>
      </c>
      <c r="OB11" s="366" t="str">
        <f>IF(INDEX('Opinion Statement (DistHeat)'!$B:$B,OA$8)="","",INDEX('Opinion Statement (DistHeat)'!$B:$B,OA$8))</f>
        <v xml:space="preserve"> </v>
      </c>
      <c r="OC11" s="367"/>
      <c r="OD11" s="368"/>
      <c r="OE11" s="353" t="str">
        <f>IF(INDEX('Opinion Statement (DistHeat)'!$A:$A,OE$8)="","",INDEX('Opinion Statement (DistHeat)'!$A:$A,OE$8))</f>
        <v>IN07</v>
      </c>
      <c r="OF11" s="366" t="str">
        <f>IF(INDEX('Opinion Statement (DistHeat)'!$B:$B,OE$8)="","",INDEX('Opinion Statement (DistHeat)'!$B:$B,OE$8))</f>
        <v xml:space="preserve"> </v>
      </c>
      <c r="OG11" s="367"/>
      <c r="OH11" s="368"/>
      <c r="OI11" s="380" t="str">
        <f>IF(INDEX('Opinion Statement (DistHeat)'!$A:$A,OI$8)="","",INDEX('Opinion Statement (DistHeat)'!$A:$A,OI$8))</f>
        <v>IN07</v>
      </c>
      <c r="OJ11" s="381"/>
      <c r="OK11" s="381"/>
      <c r="OL11" s="381"/>
      <c r="OM11" s="381"/>
      <c r="ON11" s="381"/>
      <c r="OO11" s="381"/>
      <c r="OP11" s="381"/>
      <c r="OQ11" s="381"/>
      <c r="OR11" s="382"/>
      <c r="OS11" s="352" t="str">
        <f>IF(INDEX('Opinion Statement (DistHeat)'!$A:$A,OS$8)="","",INDEX('Opinion Statement (DistHeat)'!$A:$A,OS$8))</f>
        <v>IN08</v>
      </c>
      <c r="OT11" s="363" t="str">
        <f>IF(INDEX('Opinion Statement (DistHeat)'!$B:$B,OS$8)="","",INDEX('Opinion Statement (DistHeat)'!$B:$B,OS$8))</f>
        <v xml:space="preserve"> </v>
      </c>
      <c r="OU11" s="364"/>
      <c r="OV11" s="370"/>
      <c r="OW11" s="352" t="str">
        <f>IF(INDEX('Opinion Statement (DistHeat)'!$A:$A,OW$8)="","",INDEX('Opinion Statement (DistHeat)'!$A:$A,OW$8))</f>
        <v>IN08</v>
      </c>
      <c r="OX11" s="363" t="str">
        <f>IF(INDEX('Opinion Statement (DistHeat)'!$B:$B,OW$8)="","",INDEX('Opinion Statement (DistHeat)'!$B:$B,OW$8))</f>
        <v xml:space="preserve"> </v>
      </c>
      <c r="OY11" s="364"/>
      <c r="OZ11" s="365"/>
      <c r="PA11" s="352" t="str">
        <f>IF(INDEX('Opinion Statement (DistHeat)'!$A:$A,PA$8)="","",INDEX('Opinion Statement (DistHeat)'!$A:$A,PA$8))</f>
        <v>IN08</v>
      </c>
      <c r="PB11" s="363" t="str">
        <f>IF(INDEX('Opinion Statement (DistHeat)'!$B:$B,PA$8)="","",INDEX('Opinion Statement (DistHeat)'!$B:$B,PA$8))</f>
        <v xml:space="preserve"> </v>
      </c>
      <c r="PC11" s="364"/>
      <c r="PD11" s="365"/>
      <c r="PE11" s="352" t="str">
        <f>IF(INDEX('Opinion Statement (DistHeat)'!$A:$A,PE$8)="","",INDEX('Opinion Statement (DistHeat)'!$A:$A,PE$8))</f>
        <v>IN08</v>
      </c>
      <c r="PF11" s="363" t="str">
        <f>IF(INDEX('Opinion Statement (DistHeat)'!$B:$B,PE$8)="","",INDEX('Opinion Statement (DistHeat)'!$B:$B,PE$8))</f>
        <v xml:space="preserve"> </v>
      </c>
      <c r="PG11" s="364"/>
      <c r="PH11" s="365"/>
      <c r="PI11" s="352" t="str">
        <f>IF(INDEX('Opinion Statement (DistHeat)'!$A:$A,PI$8)="","",INDEX('Opinion Statement (DistHeat)'!$A:$A,PI$8))</f>
        <v>IN08</v>
      </c>
      <c r="PJ11" s="363" t="str">
        <f>IF(INDEX('Opinion Statement (DistHeat)'!$B:$B,PI$8)="","",INDEX('Opinion Statement (DistHeat)'!$B:$B,PI$8))</f>
        <v xml:space="preserve"> </v>
      </c>
      <c r="PK11" s="364"/>
      <c r="PL11" s="365"/>
      <c r="PM11" s="352" t="str">
        <f>IF(INDEX('Opinion Statement (DistHeat)'!$A:$A,PM$8)="","",INDEX('Opinion Statement (DistHeat)'!$A:$A,PM$8))</f>
        <v>IN08</v>
      </c>
      <c r="PN11" s="363" t="str">
        <f>IF(INDEX('Opinion Statement (DistHeat)'!$B:$B,PM$8)="","",INDEX('Opinion Statement (DistHeat)'!$B:$B,PM$8))</f>
        <v xml:space="preserve"> </v>
      </c>
      <c r="PO11" s="364"/>
      <c r="PP11" s="365"/>
      <c r="PQ11" s="352" t="str">
        <f>IF(INDEX('Opinion Statement (DistHeat)'!$A:$A,PQ$8)="","",INDEX('Opinion Statement (DistHeat)'!$A:$A,PQ$8))</f>
        <v>IN08</v>
      </c>
      <c r="PR11" s="363" t="str">
        <f>IF(INDEX('Opinion Statement (DistHeat)'!$B:$B,PQ$8)="","",INDEX('Opinion Statement (DistHeat)'!$B:$B,PQ$8))</f>
        <v xml:space="preserve"> </v>
      </c>
      <c r="PS11" s="364"/>
      <c r="PT11" s="365"/>
      <c r="PU11" s="352" t="str">
        <f>IF(INDEX('Opinion Statement (DistHeat)'!$A:$A,PU$8)="","",INDEX('Opinion Statement (DistHeat)'!$A:$A,PU$8))</f>
        <v>IN08</v>
      </c>
      <c r="PV11" s="363" t="str">
        <f>IF(INDEX('Opinion Statement (DistHeat)'!$B:$B,PU$8)="","",INDEX('Opinion Statement (DistHeat)'!$B:$B,PU$8))</f>
        <v xml:space="preserve"> </v>
      </c>
      <c r="PW11" s="364"/>
      <c r="PX11" s="365"/>
      <c r="PY11" s="352" t="str">
        <f>IF(INDEX('Opinion Statement (DistHeat)'!$A:$A,PY$8)="","",INDEX('Opinion Statement (DistHeat)'!$A:$A,PY$8))</f>
        <v>IN08</v>
      </c>
      <c r="PZ11" s="363" t="str">
        <f>IF(INDEX('Opinion Statement (DistHeat)'!$B:$B,PY$8)="","",INDEX('Opinion Statement (DistHeat)'!$B:$B,PY$8))</f>
        <v xml:space="preserve"> </v>
      </c>
      <c r="QA11" s="364"/>
      <c r="QB11" s="365"/>
      <c r="QC11" s="352" t="str">
        <f>IF(INDEX('Opinion Statement (DistHeat)'!$A:$A,QC$8)="","",INDEX('Opinion Statement (DistHeat)'!$A:$A,QC$8))</f>
        <v>IN08</v>
      </c>
      <c r="QD11" s="363" t="str">
        <f>IF(INDEX('Opinion Statement (DistHeat)'!$B:$B,QC$8)="","",INDEX('Opinion Statement (DistHeat)'!$B:$B,QC$8))</f>
        <v xml:space="preserve"> </v>
      </c>
      <c r="QE11" s="364"/>
      <c r="QF11" s="365"/>
      <c r="QG11" s="375" t="str">
        <f>IF(INDEX('Opinion Statement (DistHeat)'!$A:$A,QG$8)="","",INDEX('Opinion Statement (DistHeat)'!$A:$A,QG$8))</f>
        <v>IN08</v>
      </c>
      <c r="QH11" s="376"/>
      <c r="QI11" s="376"/>
      <c r="QJ11" s="376"/>
      <c r="QK11" s="376"/>
      <c r="QL11" s="376"/>
      <c r="QM11" s="376"/>
      <c r="QN11" s="376"/>
      <c r="QO11" s="376"/>
      <c r="QP11" s="377"/>
      <c r="QQ11" s="353" t="str">
        <f>IF(INDEX('Opinion Statement (DistHeat)'!$A:$A,QQ$8)="","",INDEX('Opinion Statement (DistHeat)'!$A:$A,QQ$8))</f>
        <v>IN09</v>
      </c>
      <c r="QR11" s="366" t="str">
        <f>IF(INDEX('Opinion Statement (DistHeat)'!$B:$B,QQ$8)="","",INDEX('Opinion Statement (DistHeat)'!$B:$B,QQ$8))</f>
        <v xml:space="preserve"> </v>
      </c>
      <c r="QS11" s="367"/>
      <c r="QT11" s="369"/>
      <c r="QU11" s="353" t="str">
        <f>IF(INDEX('Opinion Statement (DistHeat)'!$A:$A,QU$8)="","",INDEX('Opinion Statement (DistHeat)'!$A:$A,QU$8))</f>
        <v>IN09</v>
      </c>
      <c r="QV11" s="366" t="str">
        <f>IF(INDEX('Opinion Statement (DistHeat)'!$B:$B,QU$8)="","",INDEX('Opinion Statement (DistHeat)'!$B:$B,QU$8))</f>
        <v xml:space="preserve"> </v>
      </c>
      <c r="QW11" s="367"/>
      <c r="QX11" s="368"/>
      <c r="QY11" s="353" t="str">
        <f>IF(INDEX('Opinion Statement (DistHeat)'!$A:$A,QY$8)="","",INDEX('Opinion Statement (DistHeat)'!$A:$A,QY$8))</f>
        <v>IN09</v>
      </c>
      <c r="QZ11" s="366" t="str">
        <f>IF(INDEX('Opinion Statement (DistHeat)'!$B:$B,QY$8)="","",INDEX('Opinion Statement (DistHeat)'!$B:$B,QY$8))</f>
        <v xml:space="preserve"> </v>
      </c>
      <c r="RA11" s="367"/>
      <c r="RB11" s="368"/>
      <c r="RC11" s="353" t="str">
        <f>IF(INDEX('Opinion Statement (DistHeat)'!$A:$A,RC$8)="","",INDEX('Opinion Statement (DistHeat)'!$A:$A,RC$8))</f>
        <v>IN09</v>
      </c>
      <c r="RD11" s="366" t="str">
        <f>IF(INDEX('Opinion Statement (DistHeat)'!$B:$B,RC$8)="","",INDEX('Opinion Statement (DistHeat)'!$B:$B,RC$8))</f>
        <v xml:space="preserve"> </v>
      </c>
      <c r="RE11" s="367"/>
      <c r="RF11" s="368"/>
      <c r="RG11" s="353" t="str">
        <f>IF(INDEX('Opinion Statement (DistHeat)'!$A:$A,RG$8)="","",INDEX('Opinion Statement (DistHeat)'!$A:$A,RG$8))</f>
        <v>IN09</v>
      </c>
      <c r="RH11" s="366" t="str">
        <f>IF(INDEX('Opinion Statement (DistHeat)'!$B:$B,RG$8)="","",INDEX('Opinion Statement (DistHeat)'!$B:$B,RG$8))</f>
        <v xml:space="preserve"> </v>
      </c>
      <c r="RI11" s="367"/>
      <c r="RJ11" s="368"/>
      <c r="RK11" s="353" t="str">
        <f>IF(INDEX('Opinion Statement (DistHeat)'!$A:$A,RK$8)="","",INDEX('Opinion Statement (DistHeat)'!$A:$A,RK$8))</f>
        <v>IN09</v>
      </c>
      <c r="RL11" s="366" t="str">
        <f>IF(INDEX('Opinion Statement (DistHeat)'!$B:$B,RK$8)="","",INDEX('Opinion Statement (DistHeat)'!$B:$B,RK$8))</f>
        <v xml:space="preserve"> </v>
      </c>
      <c r="RM11" s="367"/>
      <c r="RN11" s="368"/>
      <c r="RO11" s="353" t="str">
        <f>IF(INDEX('Opinion Statement (DistHeat)'!$A:$A,RO$8)="","",INDEX('Opinion Statement (DistHeat)'!$A:$A,RO$8))</f>
        <v>IN09</v>
      </c>
      <c r="RP11" s="366" t="str">
        <f>IF(INDEX('Opinion Statement (DistHeat)'!$B:$B,RO$8)="","",INDEX('Opinion Statement (DistHeat)'!$B:$B,RO$8))</f>
        <v xml:space="preserve"> </v>
      </c>
      <c r="RQ11" s="367"/>
      <c r="RR11" s="368"/>
      <c r="RS11" s="353" t="str">
        <f>IF(INDEX('Opinion Statement (DistHeat)'!$A:$A,RS$8)="","",INDEX('Opinion Statement (DistHeat)'!$A:$A,RS$8))</f>
        <v>IN09</v>
      </c>
      <c r="RT11" s="366" t="str">
        <f>IF(INDEX('Opinion Statement (DistHeat)'!$B:$B,RS$8)="","",INDEX('Opinion Statement (DistHeat)'!$B:$B,RS$8))</f>
        <v xml:space="preserve"> </v>
      </c>
      <c r="RU11" s="367"/>
      <c r="RV11" s="368"/>
      <c r="RW11" s="353" t="str">
        <f>IF(INDEX('Opinion Statement (DistHeat)'!$A:$A,RW$8)="","",INDEX('Opinion Statement (DistHeat)'!$A:$A,RW$8))</f>
        <v>IN09</v>
      </c>
      <c r="RX11" s="366" t="str">
        <f>IF(INDEX('Opinion Statement (DistHeat)'!$B:$B,RW$8)="","",INDEX('Opinion Statement (DistHeat)'!$B:$B,RW$8))</f>
        <v xml:space="preserve"> </v>
      </c>
      <c r="RY11" s="367"/>
      <c r="RZ11" s="368"/>
      <c r="SA11" s="353" t="str">
        <f>IF(INDEX('Opinion Statement (DistHeat)'!$A:$A,SA$8)="","",INDEX('Opinion Statement (DistHeat)'!$A:$A,SA$8))</f>
        <v>IN09</v>
      </c>
      <c r="SB11" s="366" t="str">
        <f>IF(INDEX('Opinion Statement (DistHeat)'!$B:$B,SA$8)="","",INDEX('Opinion Statement (DistHeat)'!$B:$B,SA$8))</f>
        <v xml:space="preserve"> </v>
      </c>
      <c r="SC11" s="367"/>
      <c r="SD11" s="368"/>
      <c r="SE11" s="380" t="str">
        <f>IF(INDEX('Opinion Statement (DistHeat)'!$A:$A,SE$8)="","",INDEX('Opinion Statement (DistHeat)'!$A:$A,SE$8))</f>
        <v>IN09</v>
      </c>
      <c r="SF11" s="381"/>
      <c r="SG11" s="381"/>
      <c r="SH11" s="381"/>
      <c r="SI11" s="381"/>
      <c r="SJ11" s="381"/>
      <c r="SK11" s="381"/>
      <c r="SL11" s="381"/>
      <c r="SM11" s="381"/>
      <c r="SN11" s="382"/>
      <c r="SO11" s="352" t="str">
        <f>IF(INDEX('Opinion Statement (DistHeat)'!$A:$A,SO$8)="","",INDEX('Opinion Statement (DistHeat)'!$A:$A,SO$8))</f>
        <v>IN10</v>
      </c>
      <c r="SP11" s="363" t="str">
        <f>IF(INDEX('Opinion Statement (DistHeat)'!$B:$B,SO$8)="","",INDEX('Opinion Statement (DistHeat)'!$B:$B,SO$8))</f>
        <v xml:space="preserve"> </v>
      </c>
      <c r="SQ11" s="364"/>
      <c r="SR11" s="370"/>
      <c r="SS11" s="352" t="str">
        <f>IF(INDEX('Opinion Statement (DistHeat)'!$A:$A,SS$8)="","",INDEX('Opinion Statement (DistHeat)'!$A:$A,SS$8))</f>
        <v>IN10</v>
      </c>
      <c r="ST11" s="363" t="str">
        <f>IF(INDEX('Opinion Statement (DistHeat)'!$B:$B,SS$8)="","",INDEX('Opinion Statement (DistHeat)'!$B:$B,SS$8))</f>
        <v xml:space="preserve"> </v>
      </c>
      <c r="SU11" s="364"/>
      <c r="SV11" s="365"/>
      <c r="SW11" s="352" t="str">
        <f>IF(INDEX('Opinion Statement (DistHeat)'!$A:$A,SW$8)="","",INDEX('Opinion Statement (DistHeat)'!$A:$A,SW$8))</f>
        <v>IN10</v>
      </c>
      <c r="SX11" s="363" t="str">
        <f>IF(INDEX('Opinion Statement (DistHeat)'!$B:$B,SW$8)="","",INDEX('Opinion Statement (DistHeat)'!$B:$B,SW$8))</f>
        <v xml:space="preserve"> </v>
      </c>
      <c r="SY11" s="364"/>
      <c r="SZ11" s="365"/>
      <c r="TA11" s="352" t="str">
        <f>IF(INDEX('Opinion Statement (DistHeat)'!$A:$A,TA$8)="","",INDEX('Opinion Statement (DistHeat)'!$A:$A,TA$8))</f>
        <v>IN10</v>
      </c>
      <c r="TB11" s="363" t="str">
        <f>IF(INDEX('Opinion Statement (DistHeat)'!$B:$B,TA$8)="","",INDEX('Opinion Statement (DistHeat)'!$B:$B,TA$8))</f>
        <v xml:space="preserve"> </v>
      </c>
      <c r="TC11" s="364"/>
      <c r="TD11" s="365"/>
      <c r="TE11" s="352" t="str">
        <f>IF(INDEX('Opinion Statement (DistHeat)'!$A:$A,TE$8)="","",INDEX('Opinion Statement (DistHeat)'!$A:$A,TE$8))</f>
        <v>IN10</v>
      </c>
      <c r="TF11" s="363" t="str">
        <f>IF(INDEX('Opinion Statement (DistHeat)'!$B:$B,TE$8)="","",INDEX('Opinion Statement (DistHeat)'!$B:$B,TE$8))</f>
        <v xml:space="preserve"> </v>
      </c>
      <c r="TG11" s="364"/>
      <c r="TH11" s="365"/>
      <c r="TI11" s="352" t="str">
        <f>IF(INDEX('Opinion Statement (DistHeat)'!$A:$A,TI$8)="","",INDEX('Opinion Statement (DistHeat)'!$A:$A,TI$8))</f>
        <v>IN10</v>
      </c>
      <c r="TJ11" s="363" t="str">
        <f>IF(INDEX('Opinion Statement (DistHeat)'!$B:$B,TI$8)="","",INDEX('Opinion Statement (DistHeat)'!$B:$B,TI$8))</f>
        <v xml:space="preserve"> </v>
      </c>
      <c r="TK11" s="364"/>
      <c r="TL11" s="365"/>
      <c r="TM11" s="352" t="str">
        <f>IF(INDEX('Opinion Statement (DistHeat)'!$A:$A,TM$8)="","",INDEX('Opinion Statement (DistHeat)'!$A:$A,TM$8))</f>
        <v>IN10</v>
      </c>
      <c r="TN11" s="363" t="str">
        <f>IF(INDEX('Opinion Statement (DistHeat)'!$B:$B,TM$8)="","",INDEX('Opinion Statement (DistHeat)'!$B:$B,TM$8))</f>
        <v xml:space="preserve"> </v>
      </c>
      <c r="TO11" s="364"/>
      <c r="TP11" s="365"/>
      <c r="TQ11" s="352" t="str">
        <f>IF(INDEX('Opinion Statement (DistHeat)'!$A:$A,TQ$8)="","",INDEX('Opinion Statement (DistHeat)'!$A:$A,TQ$8))</f>
        <v>IN10</v>
      </c>
      <c r="TR11" s="363" t="str">
        <f>IF(INDEX('Opinion Statement (DistHeat)'!$B:$B,TQ$8)="","",INDEX('Opinion Statement (DistHeat)'!$B:$B,TQ$8))</f>
        <v xml:space="preserve"> </v>
      </c>
      <c r="TS11" s="364"/>
      <c r="TT11" s="365"/>
      <c r="TU11" s="352" t="str">
        <f>IF(INDEX('Opinion Statement (DistHeat)'!$A:$A,TU$8)="","",INDEX('Opinion Statement (DistHeat)'!$A:$A,TU$8))</f>
        <v>IN10</v>
      </c>
      <c r="TV11" s="363" t="str">
        <f>IF(INDEX('Opinion Statement (DistHeat)'!$B:$B,TU$8)="","",INDEX('Opinion Statement (DistHeat)'!$B:$B,TU$8))</f>
        <v xml:space="preserve"> </v>
      </c>
      <c r="TW11" s="364"/>
      <c r="TX11" s="365"/>
      <c r="TY11" s="352" t="str">
        <f>IF(INDEX('Opinion Statement (DistHeat)'!$A:$A,TY$8)="","",INDEX('Opinion Statement (DistHeat)'!$A:$A,TY$8))</f>
        <v>IN10</v>
      </c>
      <c r="TZ11" s="363" t="str">
        <f>IF(INDEX('Opinion Statement (DistHeat)'!$B:$B,TY$8)="","",INDEX('Opinion Statement (DistHeat)'!$B:$B,TY$8))</f>
        <v xml:space="preserve"> </v>
      </c>
      <c r="UA11" s="364"/>
      <c r="UB11" s="365"/>
      <c r="UC11" s="375" t="str">
        <f>IF(INDEX('Opinion Statement (DistHeat)'!$A:$A,UC$8)="","",INDEX('Opinion Statement (DistHeat)'!$A:$A,UC$8))</f>
        <v>IN10</v>
      </c>
      <c r="UD11" s="376"/>
      <c r="UE11" s="376"/>
      <c r="UF11" s="376"/>
      <c r="UG11" s="376"/>
      <c r="UH11" s="376"/>
      <c r="UI11" s="376"/>
      <c r="UJ11" s="376"/>
      <c r="UK11" s="376"/>
      <c r="UL11" s="377"/>
      <c r="UM11" s="765" t="str">
        <f>IF(INDEX('Opinion Statement (DistHeat)'!$A:$A,UM$8)="","",INDEX('Opinion Statement (DistHeat)'!$A:$A,UM$8))</f>
        <v>Došlo ve vykazovaném období k nějakým změnám, které mají vliv na milníky a cíle?</v>
      </c>
      <c r="UN11" s="765" t="str">
        <f>IF(INDEX('Opinion Statement (DistHeat)'!$A:$A,UN$8)="","",INDEX('Opinion Statement (DistHeat)'!$A:$A,UN$8))</f>
        <v>Byl plán pro klimatickou neutralitu aktualizován s ohledem na milníky a cíle během vykazovaného období? (Článek 22d FAR)?</v>
      </c>
      <c r="UO11" s="765" t="str">
        <f>IF(INDEX('Opinion Statement (DistHeat)'!$A:$A,UO$8)="","",INDEX('Opinion Statement (DistHeat)'!$A:$A,UO$8))</f>
        <v>Místa provozovatele/všech zařízení byla během ověřování zprávy o klimatické neutralitě fyzicky navštívena:</v>
      </c>
      <c r="UP11" s="765" t="str">
        <f>IF(INDEX('Opinion Statement (DistHeat)'!$A:$A,UP$8)="","",INDEX('Opinion Statement (DistHeat)'!$A:$A,UP$8))</f>
        <v>Článek 34A nařízení AVR2 – odůvodnění provedení virtuální prohlídky místa z důvodu vyšší moci a informace o tom, jak byla „prohlídka“ provedena a rizika ověření snížena:</v>
      </c>
      <c r="UQ11" s="765" t="str">
        <f>IF(INDEX('Opinion Statement (DistHeat)'!$A:$A,UQ$8)="","",INDEX('Opinion Statement (DistHeat)'!$A:$A,UQ$8))</f>
        <v>Datum schválení virtuální prohlídky na místě příslušným orgánem:</v>
      </c>
      <c r="UR11" s="765" t="str">
        <f>IF(INDEX('Opinion Statement (DistHeat)'!$A:$A,UR$8)="","",INDEX('Opinion Statement (DistHeat)'!$A:$A,UR$8))</f>
        <v xml:space="preserve"> Datum prohlídky na místě [čl. 21 odst. 1 nařízení AVR]:</v>
      </c>
      <c r="US11" s="355" t="str">
        <f>IF(INDEX('Opinion Statement (DistHeat)'!$A:$A,US$8)="","",INDEX('Opinion Statement (DistHeat)'!$A:$A,US$8))</f>
        <v>Počet dní na místě:</v>
      </c>
      <c r="UT11" s="355" t="str">
        <f>IF(INDEX('Opinion Statement (DistHeat)'!$A:$A,UT$8)="","",INDEX('Opinion Statement (DistHeat)'!$A:$A,UT$8))</f>
        <v>Jméno (hlavního) auditora nebo (hlavních) auditorů systému Evropské unie pro obchodování s emisemi / technických odborníků provádějících prohlídky na místě:</v>
      </c>
      <c r="UU11" s="355" t="str">
        <f>IF(INDEX('Opinion Statement (DistHeat)'!$A:$A,UU$8)="","",INDEX('Opinion Statement (DistHeat)'!$A:$A,UU$8))</f>
        <v>Plán klimatické neutrality v souladu s pravidly FAR a nařízením 2023/2441?</v>
      </c>
      <c r="UV11" s="355" t="str">
        <f>IF(INDEX('Opinion Statement (DistHeat)'!$A:$A,UV$8)="","",INDEX('Opinion Statement (DistHeat)'!$A:$A,UV$8))</f>
        <v>Došlo v plánu klimatické neutrality nebo ve zprávě o klimatické neutralitě ke změnám, které mají vliv na milníky a cíle?</v>
      </c>
      <c r="UW11" s="355" t="str">
        <f>IF(INDEX('Opinion Statement (DistHeat)'!$A:$A,UW$8)="","",INDEX('Opinion Statement (DistHeat)'!$A:$A,UW$8))</f>
        <v>Nařízení EU o A &amp; V bylo splněno:</v>
      </c>
      <c r="UX11" s="355" t="str">
        <f>IF(INDEX('Opinion Statement (DistHeat)'!$A:$A,UX$8)="","",INDEX('Opinion Statement (DistHeat)'!$A:$A,UX$8))</f>
        <v>Článek 22d: byly příslušnému orgánu oznámeny změny plánu klimatické neutrality?</v>
      </c>
      <c r="UY11" s="355" t="str">
        <f>IF(INDEX('Opinion Statement (DistHeat)'!$A:$A,UY$8)="","",INDEX('Opinion Statement (DistHeat)'!$A:$A,UY$8))</f>
        <v xml:space="preserve">Čl. 16 odst. 2 písm. ca): Hranice zařízení stanovené v MRR a dílčích zařízeních stanovených ve FAR jsou konzistentní?
</v>
      </c>
      <c r="UZ11" s="355" t="str">
        <f>IF(INDEX('Opinion Statement (DistHeat)'!$A:$A,UZ$8)="","",INDEX('Opinion Statement (DistHeat)'!$A:$A,UZ$8))</f>
        <v>Čl. 16 odst. 2 písm. fb): Historické emise, úrovně emisí a úrovně činnosti jsou v souladu s údaji obsaženými ve výkazech základních údajů a výkazech úrovní činnosti?</v>
      </c>
      <c r="VA11" s="355" t="str">
        <f>IF(INDEX('Opinion Statement (DistHeat)'!$A:$A,VA$8)="","",INDEX('Opinion Statement (DistHeat)'!$A:$A,VA$8))</f>
        <v>Čl. 7 odst. 4 a článek 17c: Byl správně uplatněn plán klimatické neutrality?</v>
      </c>
      <c r="VB11" s="355" t="str">
        <f>IF(INDEX('Opinion Statement (DistHeat)'!$A:$A,VB$8)="","",INDEX('Opinion Statement (DistHeat)'!$A:$A,VB$8))</f>
        <v>Čl. 17c písm. a): Byla provedena opatření týkající se milníků a cílů a bylo dokončeno jejich provádění?</v>
      </c>
      <c r="VC11" s="355" t="str">
        <f>IF(INDEX('Opinion Statement (DistHeat)'!$A:$A,VC$8)="","",INDEX('Opinion Statement (DistHeat)'!$A:$A,VC$8))</f>
        <v>Čl. 17c písm. c): Jsou důkazy o dosažení milníků a cílů v souladu s plánem klimatické neutrality?</v>
      </c>
      <c r="VD11" s="355" t="str">
        <f>IF(INDEX('Opinion Statement (DistHeat)'!$A:$A,VD$8)="","",INDEX('Opinion Statement (DistHeat)'!$A:$A,VD$8))</f>
        <v>Čl. 17c písm. d): K prokázání toho, zda bylo dosaženo milníků a cílů stanovených v plánu klimatické neutrality, se používají vhodné údaje?</v>
      </c>
      <c r="VE11" s="355" t="str">
        <f>IF(INDEX('Opinion Statement (DistHeat)'!$A:$A,VE$8)="","",INDEX('Opinion Statement (DistHeat)'!$A:$A,VE$8))</f>
        <v>Čl. 17c písm. e): Je výpočet údajů použitých k prokázání toho, zda bylo dosaženo milníků a cílů stanovených v plánu klimatické neutrality správný?</v>
      </c>
      <c r="VF11" s="355" t="str">
        <f>IF(INDEX('Opinion Statement (DistHeat)'!$A:$A,VF$8)="","",INDEX('Opinion Statement (DistHeat)'!$A:$A,VF$8))</f>
        <v xml:space="preserve">Čl. 17c písm. e): Údaje použité k prokázání toho, že bylo dosaženo milníků a cílů, jsou v souladu s dalšími relevantními údaji v ověřeném výkazu emisí, výkazu základních údajů a zprávou o úrovni činnosti? </v>
      </c>
      <c r="VG11" s="355" t="str">
        <f>IF(INDEX('Opinion Statement (DistHeat)'!$A:$A,VG$8)="","",INDEX('Opinion Statement (DistHeat)'!$A:$A,VG$8))</f>
        <v>Čl. 17c písm. f): Dosažené cíle prokazují snížení v souladu s odhadovaným snížením emisí skleníkových plynů popsaným v plánu klimatické neutrality?</v>
      </c>
      <c r="VH11" s="750" t="str">
        <f>IF(INDEX('Opinion Statement (DistHeat)'!$A:$A,VH$8)="","",INDEX('Opinion Statement (DistHeat)'!$A:$A,VH$8))</f>
        <v>Byly napraveny neshody z předchozího období?</v>
      </c>
      <c r="VI11" s="751"/>
      <c r="VJ11" s="750" t="str">
        <f>IF(INDEX('Opinion Statement (DistHeat)'!$A:$A,VJ$8)="","",INDEX('Opinion Statement (DistHeat)'!$A:$A,VJ$8))</f>
        <v>Zlepšení provedená v předchozím období byla provedena správně?</v>
      </c>
      <c r="VK11" s="751"/>
      <c r="VL11" s="750" t="str">
        <f>IF(INDEX('Opinion Statement (DistHeat)'!$A:$A,VL$8)="","",INDEX('Opinion Statement (DistHeat)'!$A:$A,VL$8))</f>
        <v>Čl. 14 písm. a) a čl. 16 odst. 2: Údaje a tok údajů byly podrobně ověřeny a zpětně až ke zdroji?</v>
      </c>
      <c r="VM11" s="751"/>
      <c r="VN11" s="355" t="str">
        <f>IF(INDEX('Opinion Statement (DistHeat)'!$A:$A,VN$8)="","",INDEX('Opinion Statement (DistHeat)'!$A:$A,VN$8))</f>
        <v>Čl. 14 písm. B): Kontrolní činnosti jsou dokumentovány, implementovány, udržovány a účinné ve zmírňování nevyhnutelných rizik?</v>
      </c>
      <c r="VO11" s="355" t="str">
        <f>IF(INDEX('Opinion Statement (DistHeat)'!$A:$A,VO$8)="","",INDEX('Opinion Statement (DistHeat)'!$A:$A,VO$8))</f>
        <v>Jsou příslušné postupy zdokumentovány, prováděny, udržovány a jsou účinné pro zmírnění inherentních a kontrolních rizik?</v>
      </c>
      <c r="VP11" s="750" t="str">
        <f>IF(INDEX('Opinion Statement (DistHeat)'!$A:$A,VP$8)="","",INDEX('Opinion Statement (DistHeat)'!$A:$A,VP$8))</f>
        <v>Čl. 18 odst. 4: Existují nedostatky v údajích?</v>
      </c>
      <c r="VQ11" s="751"/>
      <c r="VR11" s="355" t="str">
        <f>IF(INDEX('Opinion Statement (DistHeat)'!$A:$A,VR$8)="","",INDEX('Opinion Statement (DistHeat)'!$A:$A,VR$8))</f>
        <v>Čl. 18 odst. 4: Ověření metod použitých pro chybějící údaje:</v>
      </c>
      <c r="VS11" s="750" t="str">
        <f>IF(INDEX('Opinion Statement (DistHeat)'!$A:$A,VS$8)="","",INDEX('Opinion Statement (DistHeat)'!$A:$A,VS$8))</f>
        <v>Byly splněny pokyny EK týkající se plánů klimatické neutrality a pravidel FAR?</v>
      </c>
      <c r="VT11" s="751"/>
      <c r="VU11" s="750" t="str">
        <f>IF(INDEX('Opinion Statement (DistHeat)'!$A:$A,VU$8)="","",INDEX('Opinion Statement (DistHeat)'!$A:$A,VU$8))</f>
        <v>Jsou splněny pokyny příslušného orgánu k nařízení k ALC, FAR a plánům klimatické neutrality (jsou-li relevantní)?</v>
      </c>
      <c r="VV11" s="751"/>
      <c r="VW11" s="750" t="str">
        <f>IF(INDEX('Opinion Statement (DistHeat)'!$A:$A,VW$8)="","",INDEX('Opinion Statement (DistHeat)'!$A:$A,VW$8))</f>
        <v>Úplnost:</v>
      </c>
      <c r="VX11" s="751"/>
      <c r="VY11" s="750" t="str">
        <f>IF(INDEX('Opinion Statement (DistHeat)'!$A:$A,VY$8)="","",INDEX('Opinion Statement (DistHeat)'!$A:$A,VY$8))</f>
        <v>Přesnost:</v>
      </c>
      <c r="VZ11" s="751"/>
      <c r="WA11" s="750" t="str">
        <f>IF(INDEX('Opinion Statement (DistHeat)'!$A:$A,WA$8)="","",INDEX('Opinion Statement (DistHeat)'!$A:$A,WA$8))</f>
        <v>Spolehlivost:</v>
      </c>
      <c r="WB11" s="751"/>
      <c r="WC11" s="755" t="str">
        <f>'Annex 1 - Findings'!$B$6</f>
        <v>Neopravené nepřesnosti, které nebyly opraveny před vydáním opravené zprávy o ověření</v>
      </c>
      <c r="WD11" s="756"/>
      <c r="WE11" s="755" t="str">
        <f>'Annex 1 - Findings'!$B$18</f>
        <v>Neopravené případy nesouladu s pravidly nařízení ALC, providly FAR nebo nařízením 2023/2441, které byly zjištěny během ověřování</v>
      </c>
      <c r="WF11" s="756"/>
      <c r="WG11" s="755" t="str">
        <f>'Annex 1 - Findings'!$B$30</f>
        <v>Neopravené neshody s plánem klimatické neutrality</v>
      </c>
      <c r="WH11" s="756"/>
      <c r="WI11" s="330" t="str">
        <f>'Annex 1 - Findings'!$B$43</f>
        <v xml:space="preserve">Doporučená zlepšení, pokud existují </v>
      </c>
      <c r="WJ11" s="330" t="str">
        <f>'Annex 1 - Findings'!$B$55</f>
        <v>Zjištění z předchozího období nebo vylepšení, která NEBYLA vyřešena.  
Jakákoli zjištění nebo vylepšení nahlášená ve zprávě o ověření pro výkaz údajů o předchozím období přidělování, která byla vyřešena, zde nemusí být uvedena.</v>
      </c>
      <c r="WK11" s="331"/>
      <c r="WL11" s="355" t="str">
        <f>IF(INDEX('Opinion Statement (DistHeat)'!$A:$A,WL$8)="","",INDEX('Opinion Statement (DistHeat)'!$A:$A,WL$8))</f>
        <v xml:space="preserve">POSUDEK – ověřeno jako uspokojivé: </v>
      </c>
      <c r="WM11" s="355" t="str">
        <f>IF(INDEX('Opinion Statement (DistHeat)'!$A:$A,WM$8)="","",INDEX('Opinion Statement (DistHeat)'!$A:$A,WM$8))</f>
        <v xml:space="preserve">POSUDEK – ověřeno s komentáři: </v>
      </c>
      <c r="WN11" s="747" t="str">
        <f>IF(INDEX('Opinion Statement (DistHeat)'!$A:$A,WN$8)="","",INDEX('Opinion Statement (DistHeat)'!$A:$A,WN$8))</f>
        <v>Komentáře, které upřesňují posudek:</v>
      </c>
      <c r="WO11" s="748"/>
      <c r="WP11" s="748"/>
      <c r="WQ11" s="748"/>
      <c r="WR11" s="748"/>
      <c r="WS11" s="748"/>
      <c r="WT11" s="748"/>
      <c r="WU11" s="748"/>
      <c r="WV11" s="748"/>
      <c r="WW11" s="749"/>
      <c r="WX11" s="757" t="str">
        <f>IF(INDEX('Opinion Statement (DistHeat)'!$A:$A,WX$8)="","",INDEX('Opinion Statement (DistHeat)'!$A:$A,WX$8))</f>
        <v xml:space="preserve">POSUDEK – neověřeno: </v>
      </c>
      <c r="WY11" s="758"/>
      <c r="WZ11" s="758"/>
      <c r="XA11" s="758"/>
      <c r="XB11" s="758"/>
      <c r="XC11" s="759"/>
      <c r="XD11" s="355" t="str">
        <f>IF(INDEX('Opinion Statement (DistHeat)'!$A:$A,XD$8)="","",INDEX('Opinion Statement (DistHeat)'!$A:$A,XD$8))</f>
        <v>Hlavní auditor systému EU ETS:</v>
      </c>
      <c r="XE11" s="355" t="str">
        <f>IF(INDEX('Opinion Statement (DistHeat)'!$A:$A,XE$8)="","",INDEX('Opinion Statement (DistHeat)'!$A:$A,XE$8))</f>
        <v>Auditoři systému EU ETS:</v>
      </c>
      <c r="XF11" s="355" t="str">
        <f>IF(INDEX('Opinion Statement (DistHeat)'!$A:$A,XF$8)="","",INDEX('Opinion Statement (DistHeat)'!$A:$A,XF$8))</f>
        <v>Techničtí odborníci (auditor systému EU ETS):</v>
      </c>
      <c r="XG11" s="355" t="str">
        <f>IF(INDEX('Opinion Statement (DistHeat)'!$A:$A,XG$8)="","",INDEX('Opinion Statement (DistHeat)'!$A:$A,XG$8))</f>
        <v>Osoba provádějící nezávislý přezkum:</v>
      </c>
      <c r="XH11" s="355" t="str">
        <f>IF(INDEX('Opinion Statement (DistHeat)'!$A:$A,XH$8)="","",INDEX('Opinion Statement (DistHeat)'!$A:$A,XH$8))</f>
        <v>Techničtí odborníci (nezávislý přezkum):</v>
      </c>
      <c r="XI11" s="355" t="str">
        <f>IF(INDEX('Opinion Statement (DistHeat)'!$A:$A,XI$8)="","",INDEX('Opinion Statement (DistHeat)'!$A:$A,XI$8))</f>
        <v>Podepsáno jménem :</v>
      </c>
      <c r="XJ11" s="355" t="str">
        <f>IF(INDEX('Opinion Statement (DistHeat)'!$A:$A,XJ$8)="","",INDEX('Opinion Statement (DistHeat)'!$A:$A,XJ$8))</f>
        <v>Jméno podepisující osoby:</v>
      </c>
      <c r="XK11" s="355" t="str">
        <f>IF(INDEX('Opinion Statement (DistHeat)'!$A:$A,XK$8)="","",INDEX('Opinion Statement (DistHeat)'!$A:$A,XK$8))</f>
        <v>Datum vydání posudku:</v>
      </c>
      <c r="XL11" s="355" t="str">
        <f>IF(INDEX('Opinion Statement (DistHeat)'!$A:$A,XL$8)="","",INDEX('Opinion Statement (DistHeat)'!$A:$A,XL$8))</f>
        <v>Jméno ověřovatele:</v>
      </c>
      <c r="XM11" s="355" t="str">
        <f>IF(INDEX('Opinion Statement (DistHeat)'!$A:$A,XM$8)="","",INDEX('Opinion Statement (DistHeat)'!$A:$A,XM$8))</f>
        <v>Kontaktní adresa:</v>
      </c>
      <c r="XN11" s="355" t="str">
        <f>IF(INDEX('Opinion Statement (DistHeat)'!$A:$A,XN$8)="","",INDEX('Opinion Statement (DistHeat)'!$A:$A,XN$8))</f>
        <v>Datum smlouvy o ověření:</v>
      </c>
      <c r="XO11" s="355" t="str">
        <f>IF(INDEX('Opinion Statement (DistHeat)'!$A:$A,XO$8)="","",INDEX('Opinion Statement (DistHeat)'!$A:$A,XO$8))</f>
        <v>Je ověřovatel akreditován nebo je certifikovanou fyzickou osobou?</v>
      </c>
      <c r="XP11" s="355" t="str">
        <f>IF(INDEX('Opinion Statement (DistHeat)'!$A:$A,XP$8)="","",INDEX('Opinion Statement (DistHeat)'!$A:$A,XP$8))</f>
        <v>Název vnitrostátního akreditačního orgánu nebo ověřovatele Certifikačního vnitrostátního orgánu:</v>
      </c>
      <c r="XQ11" s="358" t="str">
        <f>IF(INDEX('Opinion Statement (DistHeat)'!$A:$A,XQ$8)="","",INDEX('Opinion Statement (DistHeat)'!$A:$A,XQ$8))</f>
        <v xml:space="preserve">Číslo akreditace / certifikace: </v>
      </c>
    </row>
    <row r="12" spans="1:730" ht="69.599999999999994" customHeight="1" x14ac:dyDescent="0.25">
      <c r="A12" s="345"/>
      <c r="B12" s="169"/>
      <c r="C12" s="169"/>
      <c r="D12" s="169"/>
      <c r="E12" s="169"/>
      <c r="F12" s="169"/>
      <c r="G12" s="169"/>
      <c r="H12" s="347"/>
      <c r="I12" s="173" t="str">
        <f>IF(INDEX('Opinion Statement (DistHeat)'!$A:$A,I$8+I$9)="","",INDEX('Opinion Statement (DistHeat)'!$A:$A,I$8+I$9))</f>
        <v>IN01</v>
      </c>
      <c r="J12" s="169"/>
      <c r="K12" s="169"/>
      <c r="L12" s="169"/>
      <c r="M12" s="351"/>
      <c r="N12" s="173" t="str">
        <f>IF(INDEX('Opinion Statement (DistHeat)'!$A:$A,N$8+N$9)="","",INDEX('Opinion Statement (DistHeat)'!$A:$A,N$8+N$9))</f>
        <v>IN02</v>
      </c>
      <c r="O12" s="169"/>
      <c r="P12" s="169"/>
      <c r="Q12" s="169"/>
      <c r="R12" s="351"/>
      <c r="S12" s="173" t="str">
        <f>IF(INDEX('Opinion Statement (DistHeat)'!$A:$A,S$8+S$9)="","",INDEX('Opinion Statement (DistHeat)'!$A:$A,S$8+S$9))</f>
        <v>IN03</v>
      </c>
      <c r="T12" s="169"/>
      <c r="U12" s="169"/>
      <c r="V12" s="169"/>
      <c r="W12" s="351"/>
      <c r="X12" s="173" t="str">
        <f>IF(INDEX('Opinion Statement (DistHeat)'!$A:$A,X$8+X$9)="","",INDEX('Opinion Statement (DistHeat)'!$A:$A,X$8+X$9))</f>
        <v>IN04</v>
      </c>
      <c r="Y12" s="169"/>
      <c r="Z12" s="169"/>
      <c r="AA12" s="169"/>
      <c r="AB12" s="351"/>
      <c r="AC12" s="173" t="str">
        <f>IF(INDEX('Opinion Statement (DistHeat)'!$A:$A,AC$8+AC$9)="","",INDEX('Opinion Statement (DistHeat)'!$A:$A,AC$8+AC$9))</f>
        <v>IN05</v>
      </c>
      <c r="AD12" s="169"/>
      <c r="AE12" s="169"/>
      <c r="AF12" s="169"/>
      <c r="AG12" s="351"/>
      <c r="AH12" s="173" t="str">
        <f>IF(INDEX('Opinion Statement (DistHeat)'!$A:$A,AH$8+AH$9)="","",INDEX('Opinion Statement (DistHeat)'!$A:$A,AH$8+AH$9))</f>
        <v>IN06</v>
      </c>
      <c r="AI12" s="169"/>
      <c r="AJ12" s="169"/>
      <c r="AK12" s="169"/>
      <c r="AL12" s="351"/>
      <c r="AM12" s="173" t="str">
        <f>IF(INDEX('Opinion Statement (DistHeat)'!$A:$A,AM$8+AM$9)="","",INDEX('Opinion Statement (DistHeat)'!$A:$A,AM$8+AM$9))</f>
        <v>IN07</v>
      </c>
      <c r="AN12" s="169"/>
      <c r="AO12" s="169"/>
      <c r="AP12" s="169"/>
      <c r="AQ12" s="351"/>
      <c r="AR12" s="173" t="str">
        <f>IF(INDEX('Opinion Statement (DistHeat)'!$A:$A,AR$8+AR$9)="","",INDEX('Opinion Statement (DistHeat)'!$A:$A,AR$8+AR$9))</f>
        <v>IN08</v>
      </c>
      <c r="AS12" s="169"/>
      <c r="AT12" s="169"/>
      <c r="AU12" s="169"/>
      <c r="AV12" s="351"/>
      <c r="AW12" s="173" t="str">
        <f>IF(INDEX('Opinion Statement (DistHeat)'!$A:$A,AW$8+AW$9)="","",INDEX('Opinion Statement (DistHeat)'!$A:$A,AW$8+AW$9))</f>
        <v>IN09</v>
      </c>
      <c r="AX12" s="169"/>
      <c r="AY12" s="169"/>
      <c r="AZ12" s="169"/>
      <c r="BA12" s="351"/>
      <c r="BB12" s="173" t="str">
        <f>IF(INDEX('Opinion Statement (DistHeat)'!$A:$A,BB$8+BB$9)="","",INDEX('Opinion Statement (DistHeat)'!$A:$A,BB$8+BB$9))</f>
        <v>IN10</v>
      </c>
      <c r="BC12" s="169"/>
      <c r="BD12" s="169"/>
      <c r="BE12" s="169"/>
      <c r="BF12" s="351"/>
      <c r="BG12" s="348" t="str">
        <f>IF(INDEX('Opinion Statement (DistHeat)'!$A:$A,BG$8+2)="","",INDEX('Opinion Statement (DistHeat)'!$A:$A,BG$8+2))</f>
        <v>Dílčí zařízení</v>
      </c>
      <c r="BH12" s="348" t="str">
        <f>IF(INDEX('Opinion Statement (DistHeat)'!$C:$C,BH$8)="","",INDEX('Opinion Statement (DistHeat)'!$C:$C,BH$8))</f>
        <v>Intenzita nebo hodnota emisí</v>
      </c>
      <c r="BI12" s="348" t="str">
        <f>IF(INDEX('Opinion Statement (DistHeat)'!$E:$E,BI$8)="","",INDEX('Opinion Statement (DistHeat)'!$E:$E,BI$8))</f>
        <v>Typ cíle</v>
      </c>
      <c r="BJ12" s="348" t="str">
        <f>IF(INDEX('Opinion Statement (DistHeat)'!$G:$G,BJ$8)="","",INDEX('Opinion Statement (DistHeat)'!$G:$G,BJ$8))</f>
        <v>Cíl splněn</v>
      </c>
      <c r="BK12" s="348" t="str">
        <f>IF(INDEX('Opinion Statement (DistHeat)'!$A:$A,BK$8+2)="","",INDEX('Opinion Statement (DistHeat)'!$A:$A,BK$8+2))</f>
        <v>Dílčí zařízení</v>
      </c>
      <c r="BL12" s="348" t="str">
        <f>IF(INDEX('Opinion Statement (DistHeat)'!$C:$C,BL$8)="","",INDEX('Opinion Statement (DistHeat)'!$C:$C,BL$8))</f>
        <v>Intenzita nebo hodnota emisí</v>
      </c>
      <c r="BM12" s="348" t="str">
        <f>IF(INDEX('Opinion Statement (DistHeat)'!$E:$E,BM$8)="","",INDEX('Opinion Statement (DistHeat)'!$E:$E,BM$8))</f>
        <v>Typ cíle</v>
      </c>
      <c r="BN12" s="348" t="str">
        <f>IF(INDEX('Opinion Statement (DistHeat)'!$G:$G,BN$8)="","",INDEX('Opinion Statement (DistHeat)'!$G:$G,BN$8))</f>
        <v>Cíl splněn</v>
      </c>
      <c r="BO12" s="348" t="str">
        <f>IF(INDEX('Opinion Statement (DistHeat)'!$A:$A,BO$8+2)="","",INDEX('Opinion Statement (DistHeat)'!$A:$A,BO$8+2))</f>
        <v>Dílčí zařízení</v>
      </c>
      <c r="BP12" s="348" t="str">
        <f>IF(INDEX('Opinion Statement (DistHeat)'!$C:$C,BP$8)="","",INDEX('Opinion Statement (DistHeat)'!$C:$C,BP$8))</f>
        <v>Intenzita nebo hodnota emisí</v>
      </c>
      <c r="BQ12" s="348" t="str">
        <f>IF(INDEX('Opinion Statement (DistHeat)'!$E:$E,BQ$8)="","",INDEX('Opinion Statement (DistHeat)'!$E:$E,BQ$8))</f>
        <v>Typ cíle</v>
      </c>
      <c r="BR12" s="348" t="str">
        <f>IF(INDEX('Opinion Statement (DistHeat)'!$G:$G,BR$8)="","",INDEX('Opinion Statement (DistHeat)'!$G:$G,BR$8))</f>
        <v>Cíl splněn</v>
      </c>
      <c r="BS12" s="348" t="str">
        <f>IF(INDEX('Opinion Statement (DistHeat)'!$A:$A,BS$8+2)="","",INDEX('Opinion Statement (DistHeat)'!$A:$A,BS$8+2))</f>
        <v>Dílčí zařízení</v>
      </c>
      <c r="BT12" s="348" t="str">
        <f>IF(INDEX('Opinion Statement (DistHeat)'!$C:$C,BT$8)="","",INDEX('Opinion Statement (DistHeat)'!$C:$C,BT$8))</f>
        <v>Intenzita nebo hodnota emisí</v>
      </c>
      <c r="BU12" s="348" t="str">
        <f>IF(INDEX('Opinion Statement (DistHeat)'!$E:$E,BU$8)="","",INDEX('Opinion Statement (DistHeat)'!$E:$E,BU$8))</f>
        <v>Typ cíle</v>
      </c>
      <c r="BV12" s="348" t="str">
        <f>IF(INDEX('Opinion Statement (DistHeat)'!$G:$G,BV$8)="","",INDEX('Opinion Statement (DistHeat)'!$G:$G,BV$8))</f>
        <v>Cíl splněn</v>
      </c>
      <c r="BW12" s="348" t="str">
        <f>IF(INDEX('Opinion Statement (DistHeat)'!$A:$A,BW$8+2)="","",INDEX('Opinion Statement (DistHeat)'!$A:$A,BW$8+2))</f>
        <v>Dílčí zařízení</v>
      </c>
      <c r="BX12" s="348" t="str">
        <f>IF(INDEX('Opinion Statement (DistHeat)'!$C:$C,BX$8)="","",INDEX('Opinion Statement (DistHeat)'!$C:$C,BX$8))</f>
        <v>Intenzita nebo hodnota emisí</v>
      </c>
      <c r="BY12" s="348" t="str">
        <f>IF(INDEX('Opinion Statement (DistHeat)'!$E:$E,BY$8)="","",INDEX('Opinion Statement (DistHeat)'!$E:$E,BY$8))</f>
        <v>Typ cíle</v>
      </c>
      <c r="BZ12" s="348" t="str">
        <f>IF(INDEX('Opinion Statement (DistHeat)'!$G:$G,BZ$8)="","",INDEX('Opinion Statement (DistHeat)'!$G:$G,BZ$8))</f>
        <v>Cíl splněn</v>
      </c>
      <c r="CA12" s="348" t="str">
        <f>IF(INDEX('Opinion Statement (DistHeat)'!$A:$A,CA$8+2)="","",INDEX('Opinion Statement (DistHeat)'!$A:$A,CA$8+2))</f>
        <v>Dílčí zařízení</v>
      </c>
      <c r="CB12" s="348" t="str">
        <f>IF(INDEX('Opinion Statement (DistHeat)'!$C:$C,CB$8)="","",INDEX('Opinion Statement (DistHeat)'!$C:$C,CB$8))</f>
        <v>Intenzita nebo hodnota emisí</v>
      </c>
      <c r="CC12" s="348" t="str">
        <f>IF(INDEX('Opinion Statement (DistHeat)'!$E:$E,CC$8)="","",INDEX('Opinion Statement (DistHeat)'!$E:$E,CC$8))</f>
        <v>Typ cíle</v>
      </c>
      <c r="CD12" s="348" t="str">
        <f>IF(INDEX('Opinion Statement (DistHeat)'!$G:$G,CD$8)="","",INDEX('Opinion Statement (DistHeat)'!$G:$G,CD$8))</f>
        <v>Cíl splněn</v>
      </c>
      <c r="CE12" s="348" t="str">
        <f>IF(INDEX('Opinion Statement (DistHeat)'!$A:$A,CE$8+2)="","",INDEX('Opinion Statement (DistHeat)'!$A:$A,CE$8+2))</f>
        <v>Dílčí zařízení</v>
      </c>
      <c r="CF12" s="348" t="str">
        <f>IF(INDEX('Opinion Statement (DistHeat)'!$C:$C,CF$8)="","",INDEX('Opinion Statement (DistHeat)'!$C:$C,CF$8))</f>
        <v>Intenzita nebo hodnota emisí</v>
      </c>
      <c r="CG12" s="348" t="str">
        <f>IF(INDEX('Opinion Statement (DistHeat)'!$E:$E,CG$8)="","",INDEX('Opinion Statement (DistHeat)'!$E:$E,CG$8))</f>
        <v>Typ cíle</v>
      </c>
      <c r="CH12" s="348" t="str">
        <f>IF(INDEX('Opinion Statement (DistHeat)'!$G:$G,CH$8)="","",INDEX('Opinion Statement (DistHeat)'!$G:$G,CH$8))</f>
        <v>Cíl splněn</v>
      </c>
      <c r="CI12" s="348" t="str">
        <f>IF(INDEX('Opinion Statement (DistHeat)'!$A:$A,CI$8+2)="","",INDEX('Opinion Statement (DistHeat)'!$A:$A,CI$8+2))</f>
        <v>Dílčí zařízení</v>
      </c>
      <c r="CJ12" s="348" t="str">
        <f>IF(INDEX('Opinion Statement (DistHeat)'!$C:$C,CJ$8)="","",INDEX('Opinion Statement (DistHeat)'!$C:$C,CJ$8))</f>
        <v>Intenzita nebo hodnota emisí</v>
      </c>
      <c r="CK12" s="348" t="str">
        <f>IF(INDEX('Opinion Statement (DistHeat)'!$E:$E,CK$8)="","",INDEX('Opinion Statement (DistHeat)'!$E:$E,CK$8))</f>
        <v>Typ cíle</v>
      </c>
      <c r="CL12" s="348" t="str">
        <f>IF(INDEX('Opinion Statement (DistHeat)'!$G:$G,CL$8)="","",INDEX('Opinion Statement (DistHeat)'!$G:$G,CL$8))</f>
        <v>Cíl splněn</v>
      </c>
      <c r="CM12" s="348" t="str">
        <f>IF(INDEX('Opinion Statement (DistHeat)'!$A:$A,CM$8+2)="","",INDEX('Opinion Statement (DistHeat)'!$A:$A,CM$8+2))</f>
        <v>Dílčí zařízení</v>
      </c>
      <c r="CN12" s="348" t="str">
        <f>IF(INDEX('Opinion Statement (DistHeat)'!$C:$C,CN$8)="","",INDEX('Opinion Statement (DistHeat)'!$C:$C,CN$8))</f>
        <v>Intenzita nebo hodnota emisí</v>
      </c>
      <c r="CO12" s="348" t="str">
        <f>IF(INDEX('Opinion Statement (DistHeat)'!$E:$E,CO$8)="","",INDEX('Opinion Statement (DistHeat)'!$E:$E,CO$8))</f>
        <v>Typ cíle</v>
      </c>
      <c r="CP12" s="348" t="str">
        <f>IF(INDEX('Opinion Statement (DistHeat)'!$G:$G,CP$8)="","",INDEX('Opinion Statement (DistHeat)'!$G:$G,CP$8))</f>
        <v>Cíl splněn</v>
      </c>
      <c r="CQ12" s="348" t="str">
        <f>IF(INDEX('Opinion Statement (DistHeat)'!$A:$A,CQ$8+2)="","",INDEX('Opinion Statement (DistHeat)'!$A:$A,CQ$8+2))</f>
        <v>Dílčí zařízení</v>
      </c>
      <c r="CR12" s="348" t="str">
        <f>IF(INDEX('Opinion Statement (DistHeat)'!$C:$C,CR$8)="","",INDEX('Opinion Statement (DistHeat)'!$C:$C,CR$8))</f>
        <v>Intenzita nebo hodnota emisí</v>
      </c>
      <c r="CS12" s="348" t="str">
        <f>IF(INDEX('Opinion Statement (DistHeat)'!$E:$E,CS$8)="","",INDEX('Opinion Statement (DistHeat)'!$E:$E,CS$8))</f>
        <v>Typ cíle</v>
      </c>
      <c r="CT12" s="354" t="str">
        <f>IF(INDEX('Opinion Statement (DistHeat)'!$G:$G,CT$8)="","",INDEX('Opinion Statement (DistHeat)'!$G:$G,CT$8))</f>
        <v>Cíl splněn</v>
      </c>
      <c r="CU12" s="173" t="str">
        <f>IF(INDEX('Opinion Statement (DistHeat)'!$C:$C,CU$8+CU$9+1)="","",INDEX('Opinion Statement (DistHeat)'!$C:$C,CU$8+CU$9+1))</f>
        <v>Milník č. </v>
      </c>
      <c r="CV12" s="169" t="str">
        <f>IF(INDEX('Opinion Statement (DistHeat)'!$D:$D,CV$8+CV$9+1)="","",INDEX('Opinion Statement (DistHeat)'!$D:$D,CV$8+CV$9+1))</f>
        <v>Komentáře</v>
      </c>
      <c r="CW12" s="169" t="str">
        <f>IF(INDEX('Opinion Statement (DistHeat)'!$C:$C,CW$8+CW$9+1)="","",INDEX('Opinion Statement (DistHeat)'!$C:$C,CW$8+CW$9+1))</f>
        <v>Milník č. </v>
      </c>
      <c r="CX12" s="169" t="str">
        <f>IF(INDEX('Opinion Statement (DistHeat)'!$D:$D,CX$8+CX$9+1)="","",INDEX('Opinion Statement (DistHeat)'!$D:$D,CX$8+CX$9+1))</f>
        <v>Komentáře</v>
      </c>
      <c r="CY12" s="169" t="str">
        <f>IF(INDEX('Opinion Statement (DistHeat)'!$C:$C,CY$8+CY$9+1)="","",INDEX('Opinion Statement (DistHeat)'!$C:$C,CY$8+CY$9+1))</f>
        <v>Milník č. </v>
      </c>
      <c r="CZ12" s="169" t="str">
        <f>IF(INDEX('Opinion Statement (DistHeat)'!$D:$D,CZ$8+CZ$9+1)="","",INDEX('Opinion Statement (DistHeat)'!$D:$D,CZ$8+CZ$9+1))</f>
        <v>Komentáře</v>
      </c>
      <c r="DA12" s="169" t="str">
        <f>IF(INDEX('Opinion Statement (DistHeat)'!$C:$C,DA$8+DA$9+1)="","",INDEX('Opinion Statement (DistHeat)'!$C:$C,DA$8+DA$9+1))</f>
        <v>Milník č. </v>
      </c>
      <c r="DB12" s="169" t="str">
        <f>IF(INDEX('Opinion Statement (DistHeat)'!$D:$D,DB$8+DB$9+1)="","",INDEX('Opinion Statement (DistHeat)'!$D:$D,DB$8+DB$9+1))</f>
        <v>Komentáře</v>
      </c>
      <c r="DC12" s="169" t="str">
        <f>IF(INDEX('Opinion Statement (DistHeat)'!$C:$C,DC$8+DC$9+1)="","",INDEX('Opinion Statement (DistHeat)'!$C:$C,DC$8+DC$9+1))</f>
        <v>Milník č. </v>
      </c>
      <c r="DD12" s="351" t="str">
        <f>IF(INDEX('Opinion Statement (DistHeat)'!$D:$D,DD$8+DD$9+1)="","",INDEX('Opinion Statement (DistHeat)'!$D:$D,DD$8+DD$9+1))</f>
        <v>Komentáře</v>
      </c>
      <c r="DE12" s="348" t="str">
        <f>IF(INDEX('Opinion Statement (DistHeat)'!$A:$A,DE$8+2)="","",INDEX('Opinion Statement (DistHeat)'!$A:$A,DE$8+2))</f>
        <v>Dílčí zařízení</v>
      </c>
      <c r="DF12" s="348" t="str">
        <f>IF(INDEX('Opinion Statement (DistHeat)'!$C:$C,DF$8)="","",INDEX('Opinion Statement (DistHeat)'!$C:$C,DF$8))</f>
        <v>Intenzita nebo hodnota emisí</v>
      </c>
      <c r="DG12" s="348" t="str">
        <f>IF(INDEX('Opinion Statement (DistHeat)'!$E:$E,DG$8)="","",INDEX('Opinion Statement (DistHeat)'!$E:$E,DG$8))</f>
        <v>Typ cíle</v>
      </c>
      <c r="DH12" s="348" t="str">
        <f>IF(INDEX('Opinion Statement (DistHeat)'!$G:$G,DH$8)="","",INDEX('Opinion Statement (DistHeat)'!$G:$G,DH$8))</f>
        <v>Cíl splněn</v>
      </c>
      <c r="DI12" s="348" t="str">
        <f>IF(INDEX('Opinion Statement (DistHeat)'!$A:$A,DI$8+2)="","",INDEX('Opinion Statement (DistHeat)'!$A:$A,DI$8+2))</f>
        <v>Dílčí zařízení</v>
      </c>
      <c r="DJ12" s="348" t="str">
        <f>IF(INDEX('Opinion Statement (DistHeat)'!$C:$C,DJ$8)="","",INDEX('Opinion Statement (DistHeat)'!$C:$C,DJ$8))</f>
        <v>Intenzita nebo hodnota emisí</v>
      </c>
      <c r="DK12" s="348" t="str">
        <f>IF(INDEX('Opinion Statement (DistHeat)'!$E:$E,DK$8)="","",INDEX('Opinion Statement (DistHeat)'!$E:$E,DK$8))</f>
        <v>Typ cíle</v>
      </c>
      <c r="DL12" s="348" t="str">
        <f>IF(INDEX('Opinion Statement (DistHeat)'!$G:$G,DL$8)="","",INDEX('Opinion Statement (DistHeat)'!$G:$G,DL$8))</f>
        <v>Cíl splněn</v>
      </c>
      <c r="DM12" s="348" t="str">
        <f>IF(INDEX('Opinion Statement (DistHeat)'!$A:$A,DM$8+2)="","",INDEX('Opinion Statement (DistHeat)'!$A:$A,DM$8+2))</f>
        <v>Dílčí zařízení</v>
      </c>
      <c r="DN12" s="348" t="str">
        <f>IF(INDEX('Opinion Statement (DistHeat)'!$C:$C,DN$8)="","",INDEX('Opinion Statement (DistHeat)'!$C:$C,DN$8))</f>
        <v>Intenzita nebo hodnota emisí</v>
      </c>
      <c r="DO12" s="348" t="str">
        <f>IF(INDEX('Opinion Statement (DistHeat)'!$E:$E,DO$8)="","",INDEX('Opinion Statement (DistHeat)'!$E:$E,DO$8))</f>
        <v>Typ cíle</v>
      </c>
      <c r="DP12" s="348" t="str">
        <f>IF(INDEX('Opinion Statement (DistHeat)'!$G:$G,DP$8)="","",INDEX('Opinion Statement (DistHeat)'!$G:$G,DP$8))</f>
        <v>Cíl splněn</v>
      </c>
      <c r="DQ12" s="348" t="str">
        <f>IF(INDEX('Opinion Statement (DistHeat)'!$A:$A,DQ$8+2)="","",INDEX('Opinion Statement (DistHeat)'!$A:$A,DQ$8+2))</f>
        <v>Dílčí zařízení</v>
      </c>
      <c r="DR12" s="348" t="str">
        <f>IF(INDEX('Opinion Statement (DistHeat)'!$C:$C,DR$8)="","",INDEX('Opinion Statement (DistHeat)'!$C:$C,DR$8))</f>
        <v>Intenzita nebo hodnota emisí</v>
      </c>
      <c r="DS12" s="348" t="str">
        <f>IF(INDEX('Opinion Statement (DistHeat)'!$E:$E,DS$8)="","",INDEX('Opinion Statement (DistHeat)'!$E:$E,DS$8))</f>
        <v>Typ cíle</v>
      </c>
      <c r="DT12" s="348" t="str">
        <f>IF(INDEX('Opinion Statement (DistHeat)'!$G:$G,DT$8)="","",INDEX('Opinion Statement (DistHeat)'!$G:$G,DT$8))</f>
        <v>Cíl splněn</v>
      </c>
      <c r="DU12" s="348" t="str">
        <f>IF(INDEX('Opinion Statement (DistHeat)'!$A:$A,DU$8+2)="","",INDEX('Opinion Statement (DistHeat)'!$A:$A,DU$8+2))</f>
        <v>Dílčí zařízení</v>
      </c>
      <c r="DV12" s="348" t="str">
        <f>IF(INDEX('Opinion Statement (DistHeat)'!$C:$C,DV$8)="","",INDEX('Opinion Statement (DistHeat)'!$C:$C,DV$8))</f>
        <v>Intenzita nebo hodnota emisí</v>
      </c>
      <c r="DW12" s="348" t="str">
        <f>IF(INDEX('Opinion Statement (DistHeat)'!$E:$E,DW$8)="","",INDEX('Opinion Statement (DistHeat)'!$E:$E,DW$8))</f>
        <v>Typ cíle</v>
      </c>
      <c r="DX12" s="348" t="str">
        <f>IF(INDEX('Opinion Statement (DistHeat)'!$G:$G,DX$8)="","",INDEX('Opinion Statement (DistHeat)'!$G:$G,DX$8))</f>
        <v>Cíl splněn</v>
      </c>
      <c r="DY12" s="348" t="str">
        <f>IF(INDEX('Opinion Statement (DistHeat)'!$A:$A,DY$8+2)="","",INDEX('Opinion Statement (DistHeat)'!$A:$A,DY$8+2))</f>
        <v>Dílčí zařízení</v>
      </c>
      <c r="DZ12" s="348" t="str">
        <f>IF(INDEX('Opinion Statement (DistHeat)'!$C:$C,DZ$8)="","",INDEX('Opinion Statement (DistHeat)'!$C:$C,DZ$8))</f>
        <v>Intenzita nebo hodnota emisí</v>
      </c>
      <c r="EA12" s="348" t="str">
        <f>IF(INDEX('Opinion Statement (DistHeat)'!$E:$E,EA$8)="","",INDEX('Opinion Statement (DistHeat)'!$E:$E,EA$8))</f>
        <v>Typ cíle</v>
      </c>
      <c r="EB12" s="348" t="str">
        <f>IF(INDEX('Opinion Statement (DistHeat)'!$G:$G,EB$8)="","",INDEX('Opinion Statement (DistHeat)'!$G:$G,EB$8))</f>
        <v>Cíl splněn</v>
      </c>
      <c r="EC12" s="348" t="str">
        <f>IF(INDEX('Opinion Statement (DistHeat)'!$A:$A,EC$8+2)="","",INDEX('Opinion Statement (DistHeat)'!$A:$A,EC$8+2))</f>
        <v>Dílčí zařízení</v>
      </c>
      <c r="ED12" s="348" t="str">
        <f>IF(INDEX('Opinion Statement (DistHeat)'!$C:$C,ED$8)="","",INDEX('Opinion Statement (DistHeat)'!$C:$C,ED$8))</f>
        <v>Intenzita nebo hodnota emisí</v>
      </c>
      <c r="EE12" s="348" t="str">
        <f>IF(INDEX('Opinion Statement (DistHeat)'!$E:$E,EE$8)="","",INDEX('Opinion Statement (DistHeat)'!$E:$E,EE$8))</f>
        <v>Typ cíle</v>
      </c>
      <c r="EF12" s="348" t="str">
        <f>IF(INDEX('Opinion Statement (DistHeat)'!$G:$G,EF$8)="","",INDEX('Opinion Statement (DistHeat)'!$G:$G,EF$8))</f>
        <v>Cíl splněn</v>
      </c>
      <c r="EG12" s="348" t="str">
        <f>IF(INDEX('Opinion Statement (DistHeat)'!$A:$A,EG$8+2)="","",INDEX('Opinion Statement (DistHeat)'!$A:$A,EG$8+2))</f>
        <v>Dílčí zařízení</v>
      </c>
      <c r="EH12" s="348" t="str">
        <f>IF(INDEX('Opinion Statement (DistHeat)'!$C:$C,EH$8)="","",INDEX('Opinion Statement (DistHeat)'!$C:$C,EH$8))</f>
        <v>Intenzita nebo hodnota emisí</v>
      </c>
      <c r="EI12" s="348" t="str">
        <f>IF(INDEX('Opinion Statement (DistHeat)'!$E:$E,EI$8)="","",INDEX('Opinion Statement (DistHeat)'!$E:$E,EI$8))</f>
        <v>Typ cíle</v>
      </c>
      <c r="EJ12" s="348" t="str">
        <f>IF(INDEX('Opinion Statement (DistHeat)'!$G:$G,EJ$8)="","",INDEX('Opinion Statement (DistHeat)'!$G:$G,EJ$8))</f>
        <v>Cíl splněn</v>
      </c>
      <c r="EK12" s="348" t="str">
        <f>IF(INDEX('Opinion Statement (DistHeat)'!$A:$A,EK$8+2)="","",INDEX('Opinion Statement (DistHeat)'!$A:$A,EK$8+2))</f>
        <v>Dílčí zařízení</v>
      </c>
      <c r="EL12" s="348" t="str">
        <f>IF(INDEX('Opinion Statement (DistHeat)'!$C:$C,EL$8)="","",INDEX('Opinion Statement (DistHeat)'!$C:$C,EL$8))</f>
        <v>Intenzita nebo hodnota emisí</v>
      </c>
      <c r="EM12" s="348" t="str">
        <f>IF(INDEX('Opinion Statement (DistHeat)'!$E:$E,EM$8)="","",INDEX('Opinion Statement (DistHeat)'!$E:$E,EM$8))</f>
        <v>Typ cíle</v>
      </c>
      <c r="EN12" s="348" t="str">
        <f>IF(INDEX('Opinion Statement (DistHeat)'!$G:$G,EN$8)="","",INDEX('Opinion Statement (DistHeat)'!$G:$G,EN$8))</f>
        <v>Cíl splněn</v>
      </c>
      <c r="EO12" s="348" t="str">
        <f>IF(INDEX('Opinion Statement (DistHeat)'!$A:$A,EO$8+2)="","",INDEX('Opinion Statement (DistHeat)'!$A:$A,EO$8+2))</f>
        <v>Dílčí zařízení</v>
      </c>
      <c r="EP12" s="348" t="str">
        <f>IF(INDEX('Opinion Statement (DistHeat)'!$C:$C,EP$8)="","",INDEX('Opinion Statement (DistHeat)'!$C:$C,EP$8))</f>
        <v>Intenzita nebo hodnota emisí</v>
      </c>
      <c r="EQ12" s="348" t="str">
        <f>IF(INDEX('Opinion Statement (DistHeat)'!$E:$E,EQ$8)="","",INDEX('Opinion Statement (DistHeat)'!$E:$E,EQ$8))</f>
        <v>Typ cíle</v>
      </c>
      <c r="ER12" s="348" t="str">
        <f>IF(INDEX('Opinion Statement (DistHeat)'!$G:$G,ER$8)="","",INDEX('Opinion Statement (DistHeat)'!$G:$G,ER$8))</f>
        <v>Cíl splněn</v>
      </c>
      <c r="ES12" s="173" t="str">
        <f>IF(INDEX('Opinion Statement (DistHeat)'!$C:$C,ES$8+ES$9+1)="","",INDEX('Opinion Statement (DistHeat)'!$C:$C,ES$8+ES$9+1))</f>
        <v>Milník č. </v>
      </c>
      <c r="ET12" s="169" t="str">
        <f>IF(INDEX('Opinion Statement (DistHeat)'!$D:$D,ET$8+ET$9+1)="","",INDEX('Opinion Statement (DistHeat)'!$D:$D,ET$8+ET$9+1))</f>
        <v>Komentáře</v>
      </c>
      <c r="EU12" s="169" t="str">
        <f>IF(INDEX('Opinion Statement (DistHeat)'!$C:$C,EU$8+EU$9+1)="","",INDEX('Opinion Statement (DistHeat)'!$C:$C,EU$8+EU$9+1))</f>
        <v>Milník č. </v>
      </c>
      <c r="EV12" s="169" t="str">
        <f>IF(INDEX('Opinion Statement (DistHeat)'!$D:$D,EV$8+EV$9+1)="","",INDEX('Opinion Statement (DistHeat)'!$D:$D,EV$8+EV$9+1))</f>
        <v>Komentáře</v>
      </c>
      <c r="EW12" s="169" t="str">
        <f>IF(INDEX('Opinion Statement (DistHeat)'!$C:$C,EW$8+EW$9+1)="","",INDEX('Opinion Statement (DistHeat)'!$C:$C,EW$8+EW$9+1))</f>
        <v>Milník č. </v>
      </c>
      <c r="EX12" s="169" t="str">
        <f>IF(INDEX('Opinion Statement (DistHeat)'!$D:$D,EX$8+EX$9+1)="","",INDEX('Opinion Statement (DistHeat)'!$D:$D,EX$8+EX$9+1))</f>
        <v>Komentáře</v>
      </c>
      <c r="EY12" s="169" t="str">
        <f>IF(INDEX('Opinion Statement (DistHeat)'!$C:$C,EY$8+EY$9+1)="","",INDEX('Opinion Statement (DistHeat)'!$C:$C,EY$8+EY$9+1))</f>
        <v>Milník č. </v>
      </c>
      <c r="EZ12" s="169" t="str">
        <f>IF(INDEX('Opinion Statement (DistHeat)'!$D:$D,EZ$8+EZ$9+1)="","",INDEX('Opinion Statement (DistHeat)'!$D:$D,EZ$8+EZ$9+1))</f>
        <v>Komentáře</v>
      </c>
      <c r="FA12" s="169" t="str">
        <f>IF(INDEX('Opinion Statement (DistHeat)'!$C:$C,FA$8+FA$9+1)="","",INDEX('Opinion Statement (DistHeat)'!$C:$C,FA$8+FA$9+1))</f>
        <v>Milník č. </v>
      </c>
      <c r="FB12" s="351" t="str">
        <f>IF(INDEX('Opinion Statement (DistHeat)'!$D:$D,FB$8+FB$9+1)="","",INDEX('Opinion Statement (DistHeat)'!$D:$D,FB$8+FB$9+1))</f>
        <v>Komentáře</v>
      </c>
      <c r="FC12" s="353" t="str">
        <f>IF(INDEX('Opinion Statement (DistHeat)'!$A:$A,FC$8+2)="","",INDEX('Opinion Statement (DistHeat)'!$A:$A,FC$8+2))</f>
        <v>Dílčí zařízení</v>
      </c>
      <c r="FD12" s="348" t="str">
        <f>IF(INDEX('Opinion Statement (DistHeat)'!$C:$C,FD$8)="","",INDEX('Opinion Statement (DistHeat)'!$C:$C,FD$8))</f>
        <v>Intenzita nebo hodnota emisí</v>
      </c>
      <c r="FE12" s="348" t="str">
        <f>IF(INDEX('Opinion Statement (DistHeat)'!$E:$E,FE$8)="","",INDEX('Opinion Statement (DistHeat)'!$E:$E,FE$8))</f>
        <v>Typ cíle</v>
      </c>
      <c r="FF12" s="348" t="str">
        <f>IF(INDEX('Opinion Statement (DistHeat)'!$G:$G,FF$8)="","",INDEX('Opinion Statement (DistHeat)'!$G:$G,FF$8))</f>
        <v>Cíl splněn</v>
      </c>
      <c r="FG12" s="348" t="str">
        <f>IF(INDEX('Opinion Statement (DistHeat)'!$A:$A,FG$8+2)="","",INDEX('Opinion Statement (DistHeat)'!$A:$A,FG$8+2))</f>
        <v>Dílčí zařízení</v>
      </c>
      <c r="FH12" s="348" t="str">
        <f>IF(INDEX('Opinion Statement (DistHeat)'!$C:$C,FH$8)="","",INDEX('Opinion Statement (DistHeat)'!$C:$C,FH$8))</f>
        <v>Intenzita nebo hodnota emisí</v>
      </c>
      <c r="FI12" s="348" t="str">
        <f>IF(INDEX('Opinion Statement (DistHeat)'!$E:$E,FI$8)="","",INDEX('Opinion Statement (DistHeat)'!$E:$E,FI$8))</f>
        <v>Typ cíle</v>
      </c>
      <c r="FJ12" s="348" t="str">
        <f>IF(INDEX('Opinion Statement (DistHeat)'!$G:$G,FJ$8)="","",INDEX('Opinion Statement (DistHeat)'!$G:$G,FJ$8))</f>
        <v>Cíl splněn</v>
      </c>
      <c r="FK12" s="348" t="str">
        <f>IF(INDEX('Opinion Statement (DistHeat)'!$A:$A,FK$8+2)="","",INDEX('Opinion Statement (DistHeat)'!$A:$A,FK$8+2))</f>
        <v>Dílčí zařízení</v>
      </c>
      <c r="FL12" s="348" t="str">
        <f>IF(INDEX('Opinion Statement (DistHeat)'!$C:$C,FL$8)="","",INDEX('Opinion Statement (DistHeat)'!$C:$C,FL$8))</f>
        <v>Intenzita nebo hodnota emisí</v>
      </c>
      <c r="FM12" s="348" t="str">
        <f>IF(INDEX('Opinion Statement (DistHeat)'!$E:$E,FM$8)="","",INDEX('Opinion Statement (DistHeat)'!$E:$E,FM$8))</f>
        <v>Typ cíle</v>
      </c>
      <c r="FN12" s="348" t="str">
        <f>IF(INDEX('Opinion Statement (DistHeat)'!$G:$G,FN$8)="","",INDEX('Opinion Statement (DistHeat)'!$G:$G,FN$8))</f>
        <v>Cíl splněn</v>
      </c>
      <c r="FO12" s="348" t="str">
        <f>IF(INDEX('Opinion Statement (DistHeat)'!$A:$A,FO$8+2)="","",INDEX('Opinion Statement (DistHeat)'!$A:$A,FO$8+2))</f>
        <v>Dílčí zařízení</v>
      </c>
      <c r="FP12" s="348" t="str">
        <f>IF(INDEX('Opinion Statement (DistHeat)'!$C:$C,FP$8)="","",INDEX('Opinion Statement (DistHeat)'!$C:$C,FP$8))</f>
        <v>Intenzita nebo hodnota emisí</v>
      </c>
      <c r="FQ12" s="348" t="str">
        <f>IF(INDEX('Opinion Statement (DistHeat)'!$E:$E,FQ$8)="","",INDEX('Opinion Statement (DistHeat)'!$E:$E,FQ$8))</f>
        <v>Typ cíle</v>
      </c>
      <c r="FR12" s="348" t="str">
        <f>IF(INDEX('Opinion Statement (DistHeat)'!$G:$G,FR$8)="","",INDEX('Opinion Statement (DistHeat)'!$G:$G,FR$8))</f>
        <v>Cíl splněn</v>
      </c>
      <c r="FS12" s="348" t="str">
        <f>IF(INDEX('Opinion Statement (DistHeat)'!$A:$A,FS$8+2)="","",INDEX('Opinion Statement (DistHeat)'!$A:$A,FS$8+2))</f>
        <v>Dílčí zařízení</v>
      </c>
      <c r="FT12" s="348" t="str">
        <f>IF(INDEX('Opinion Statement (DistHeat)'!$C:$C,FT$8)="","",INDEX('Opinion Statement (DistHeat)'!$C:$C,FT$8))</f>
        <v>Intenzita nebo hodnota emisí</v>
      </c>
      <c r="FU12" s="348" t="str">
        <f>IF(INDEX('Opinion Statement (DistHeat)'!$E:$E,FU$8)="","",INDEX('Opinion Statement (DistHeat)'!$E:$E,FU$8))</f>
        <v>Typ cíle</v>
      </c>
      <c r="FV12" s="348" t="str">
        <f>IF(INDEX('Opinion Statement (DistHeat)'!$G:$G,FV$8)="","",INDEX('Opinion Statement (DistHeat)'!$G:$G,FV$8))</f>
        <v>Cíl splněn</v>
      </c>
      <c r="FW12" s="348" t="str">
        <f>IF(INDEX('Opinion Statement (DistHeat)'!$A:$A,FW$8+2)="","",INDEX('Opinion Statement (DistHeat)'!$A:$A,FW$8+2))</f>
        <v>Dílčí zařízení</v>
      </c>
      <c r="FX12" s="348" t="str">
        <f>IF(INDEX('Opinion Statement (DistHeat)'!$C:$C,FX$8)="","",INDEX('Opinion Statement (DistHeat)'!$C:$C,FX$8))</f>
        <v>Intenzita nebo hodnota emisí</v>
      </c>
      <c r="FY12" s="348" t="str">
        <f>IF(INDEX('Opinion Statement (DistHeat)'!$E:$E,FY$8)="","",INDEX('Opinion Statement (DistHeat)'!$E:$E,FY$8))</f>
        <v>Typ cíle</v>
      </c>
      <c r="FZ12" s="348" t="str">
        <f>IF(INDEX('Opinion Statement (DistHeat)'!$G:$G,FZ$8)="","",INDEX('Opinion Statement (DistHeat)'!$G:$G,FZ$8))</f>
        <v>Cíl splněn</v>
      </c>
      <c r="GA12" s="348" t="str">
        <f>IF(INDEX('Opinion Statement (DistHeat)'!$A:$A,GA$8+2)="","",INDEX('Opinion Statement (DistHeat)'!$A:$A,GA$8+2))</f>
        <v>Dílčí zařízení</v>
      </c>
      <c r="GB12" s="348" t="str">
        <f>IF(INDEX('Opinion Statement (DistHeat)'!$C:$C,GB$8)="","",INDEX('Opinion Statement (DistHeat)'!$C:$C,GB$8))</f>
        <v>Intenzita nebo hodnota emisí</v>
      </c>
      <c r="GC12" s="348" t="str">
        <f>IF(INDEX('Opinion Statement (DistHeat)'!$E:$E,GC$8)="","",INDEX('Opinion Statement (DistHeat)'!$E:$E,GC$8))</f>
        <v>Typ cíle</v>
      </c>
      <c r="GD12" s="348" t="str">
        <f>IF(INDEX('Opinion Statement (DistHeat)'!$G:$G,GD$8)="","",INDEX('Opinion Statement (DistHeat)'!$G:$G,GD$8))</f>
        <v>Cíl splněn</v>
      </c>
      <c r="GE12" s="348" t="str">
        <f>IF(INDEX('Opinion Statement (DistHeat)'!$A:$A,GE$8+2)="","",INDEX('Opinion Statement (DistHeat)'!$A:$A,GE$8+2))</f>
        <v>Dílčí zařízení</v>
      </c>
      <c r="GF12" s="348" t="str">
        <f>IF(INDEX('Opinion Statement (DistHeat)'!$C:$C,GF$8)="","",INDEX('Opinion Statement (DistHeat)'!$C:$C,GF$8))</f>
        <v>Intenzita nebo hodnota emisí</v>
      </c>
      <c r="GG12" s="348" t="str">
        <f>IF(INDEX('Opinion Statement (DistHeat)'!$E:$E,GG$8)="","",INDEX('Opinion Statement (DistHeat)'!$E:$E,GG$8))</f>
        <v>Typ cíle</v>
      </c>
      <c r="GH12" s="348" t="str">
        <f>IF(INDEX('Opinion Statement (DistHeat)'!$G:$G,GH$8)="","",INDEX('Opinion Statement (DistHeat)'!$G:$G,GH$8))</f>
        <v>Cíl splněn</v>
      </c>
      <c r="GI12" s="348" t="str">
        <f>IF(INDEX('Opinion Statement (DistHeat)'!$A:$A,GI$8+2)="","",INDEX('Opinion Statement (DistHeat)'!$A:$A,GI$8+2))</f>
        <v>Dílčí zařízení</v>
      </c>
      <c r="GJ12" s="348" t="str">
        <f>IF(INDEX('Opinion Statement (DistHeat)'!$C:$C,GJ$8)="","",INDEX('Opinion Statement (DistHeat)'!$C:$C,GJ$8))</f>
        <v>Intenzita nebo hodnota emisí</v>
      </c>
      <c r="GK12" s="348" t="str">
        <f>IF(INDEX('Opinion Statement (DistHeat)'!$E:$E,GK$8)="","",INDEX('Opinion Statement (DistHeat)'!$E:$E,GK$8))</f>
        <v>Typ cíle</v>
      </c>
      <c r="GL12" s="348" t="str">
        <f>IF(INDEX('Opinion Statement (DistHeat)'!$G:$G,GL$8)="","",INDEX('Opinion Statement (DistHeat)'!$G:$G,GL$8))</f>
        <v>Cíl splněn</v>
      </c>
      <c r="GM12" s="348" t="str">
        <f>IF(INDEX('Opinion Statement (DistHeat)'!$A:$A,GM$8+2)="","",INDEX('Opinion Statement (DistHeat)'!$A:$A,GM$8+2))</f>
        <v>Dílčí zařízení</v>
      </c>
      <c r="GN12" s="348" t="str">
        <f>IF(INDEX('Opinion Statement (DistHeat)'!$C:$C,GN$8)="","",INDEX('Opinion Statement (DistHeat)'!$C:$C,GN$8))</f>
        <v>Intenzita nebo hodnota emisí</v>
      </c>
      <c r="GO12" s="348" t="str">
        <f>IF(INDEX('Opinion Statement (DistHeat)'!$E:$E,GO$8)="","",INDEX('Opinion Statement (DistHeat)'!$E:$E,GO$8))</f>
        <v>Typ cíle</v>
      </c>
      <c r="GP12" s="348" t="str">
        <f>IF(INDEX('Opinion Statement (DistHeat)'!$G:$G,GP$8)="","",INDEX('Opinion Statement (DistHeat)'!$G:$G,GP$8))</f>
        <v>Cíl splněn</v>
      </c>
      <c r="GQ12" s="173" t="str">
        <f>IF(INDEX('Opinion Statement (DistHeat)'!$C:$C,GQ$8+GQ$9+1)="","",INDEX('Opinion Statement (DistHeat)'!$C:$C,GQ$8+GQ$9+1))</f>
        <v>Milník č. </v>
      </c>
      <c r="GR12" s="169" t="str">
        <f>IF(INDEX('Opinion Statement (DistHeat)'!$D:$D,GR$8+GR$9+1)="","",INDEX('Opinion Statement (DistHeat)'!$D:$D,GR$8+GR$9+1))</f>
        <v>Komentáře</v>
      </c>
      <c r="GS12" s="169" t="str">
        <f>IF(INDEX('Opinion Statement (DistHeat)'!$C:$C,GS$8+GS$9+1)="","",INDEX('Opinion Statement (DistHeat)'!$C:$C,GS$8+GS$9+1))</f>
        <v>Milník č. </v>
      </c>
      <c r="GT12" s="169" t="str">
        <f>IF(INDEX('Opinion Statement (DistHeat)'!$D:$D,GT$8+GT$9+1)="","",INDEX('Opinion Statement (DistHeat)'!$D:$D,GT$8+GT$9+1))</f>
        <v>Komentáře</v>
      </c>
      <c r="GU12" s="169" t="str">
        <f>IF(INDEX('Opinion Statement (DistHeat)'!$C:$C,GU$8+GU$9+1)="","",INDEX('Opinion Statement (DistHeat)'!$C:$C,GU$8+GU$9+1))</f>
        <v>Milník č. </v>
      </c>
      <c r="GV12" s="169" t="str">
        <f>IF(INDEX('Opinion Statement (DistHeat)'!$D:$D,GV$8+GV$9+1)="","",INDEX('Opinion Statement (DistHeat)'!$D:$D,GV$8+GV$9+1))</f>
        <v>Komentáře</v>
      </c>
      <c r="GW12" s="169" t="str">
        <f>IF(INDEX('Opinion Statement (DistHeat)'!$C:$C,GW$8+GW$9+1)="","",INDEX('Opinion Statement (DistHeat)'!$C:$C,GW$8+GW$9+1))</f>
        <v>Milník č. </v>
      </c>
      <c r="GX12" s="169" t="str">
        <f>IF(INDEX('Opinion Statement (DistHeat)'!$D:$D,GX$8+GX$9+1)="","",INDEX('Opinion Statement (DistHeat)'!$D:$D,GX$8+GX$9+1))</f>
        <v>Komentáře</v>
      </c>
      <c r="GY12" s="169" t="str">
        <f>IF(INDEX('Opinion Statement (DistHeat)'!$C:$C,GY$8+GY$9+1)="","",INDEX('Opinion Statement (DistHeat)'!$C:$C,GY$8+GY$9+1))</f>
        <v>Milník č. </v>
      </c>
      <c r="GZ12" s="351" t="str">
        <f>IF(INDEX('Opinion Statement (DistHeat)'!$D:$D,GZ$8+GZ$9+1)="","",INDEX('Opinion Statement (DistHeat)'!$D:$D,GZ$8+GZ$9+1))</f>
        <v>Komentáře</v>
      </c>
      <c r="HA12" s="353" t="str">
        <f>IF(INDEX('Opinion Statement (DistHeat)'!$A:$A,HA$8+2)="","",INDEX('Opinion Statement (DistHeat)'!$A:$A,HA$8+2))</f>
        <v>Dílčí zařízení</v>
      </c>
      <c r="HB12" s="348" t="str">
        <f>IF(INDEX('Opinion Statement (DistHeat)'!$C:$C,HB$8)="","",INDEX('Opinion Statement (DistHeat)'!$C:$C,HB$8))</f>
        <v>Intenzita nebo hodnota emisí</v>
      </c>
      <c r="HC12" s="348" t="str">
        <f>IF(INDEX('Opinion Statement (DistHeat)'!$E:$E,HC$8)="","",INDEX('Opinion Statement (DistHeat)'!$E:$E,HC$8))</f>
        <v>Typ cíle</v>
      </c>
      <c r="HD12" s="348" t="str">
        <f>IF(INDEX('Opinion Statement (DistHeat)'!$G:$G,HD$8)="","",INDEX('Opinion Statement (DistHeat)'!$G:$G,HD$8))</f>
        <v>Cíl splněn</v>
      </c>
      <c r="HE12" s="348" t="str">
        <f>IF(INDEX('Opinion Statement (DistHeat)'!$A:$A,HE$8+2)="","",INDEX('Opinion Statement (DistHeat)'!$A:$A,HE$8+2))</f>
        <v>Dílčí zařízení</v>
      </c>
      <c r="HF12" s="348" t="str">
        <f>IF(INDEX('Opinion Statement (DistHeat)'!$C:$C,HF$8)="","",INDEX('Opinion Statement (DistHeat)'!$C:$C,HF$8))</f>
        <v>Intenzita nebo hodnota emisí</v>
      </c>
      <c r="HG12" s="348" t="str">
        <f>IF(INDEX('Opinion Statement (DistHeat)'!$E:$E,HG$8)="","",INDEX('Opinion Statement (DistHeat)'!$E:$E,HG$8))</f>
        <v>Typ cíle</v>
      </c>
      <c r="HH12" s="348" t="str">
        <f>IF(INDEX('Opinion Statement (DistHeat)'!$G:$G,HH$8)="","",INDEX('Opinion Statement (DistHeat)'!$G:$G,HH$8))</f>
        <v>Cíl splněn</v>
      </c>
      <c r="HI12" s="348" t="str">
        <f>IF(INDEX('Opinion Statement (DistHeat)'!$A:$A,HI$8+2)="","",INDEX('Opinion Statement (DistHeat)'!$A:$A,HI$8+2))</f>
        <v>Dílčí zařízení</v>
      </c>
      <c r="HJ12" s="348" t="str">
        <f>IF(INDEX('Opinion Statement (DistHeat)'!$C:$C,HJ$8)="","",INDEX('Opinion Statement (DistHeat)'!$C:$C,HJ$8))</f>
        <v>Intenzita nebo hodnota emisí</v>
      </c>
      <c r="HK12" s="348" t="str">
        <f>IF(INDEX('Opinion Statement (DistHeat)'!$E:$E,HK$8)="","",INDEX('Opinion Statement (DistHeat)'!$E:$E,HK$8))</f>
        <v>Typ cíle</v>
      </c>
      <c r="HL12" s="348" t="str">
        <f>IF(INDEX('Opinion Statement (DistHeat)'!$G:$G,HL$8)="","",INDEX('Opinion Statement (DistHeat)'!$G:$G,HL$8))</f>
        <v>Cíl splněn</v>
      </c>
      <c r="HM12" s="348" t="str">
        <f>IF(INDEX('Opinion Statement (DistHeat)'!$A:$A,HM$8+2)="","",INDEX('Opinion Statement (DistHeat)'!$A:$A,HM$8+2))</f>
        <v>Dílčí zařízení</v>
      </c>
      <c r="HN12" s="348" t="str">
        <f>IF(INDEX('Opinion Statement (DistHeat)'!$C:$C,HN$8)="","",INDEX('Opinion Statement (DistHeat)'!$C:$C,HN$8))</f>
        <v>Intenzita nebo hodnota emisí</v>
      </c>
      <c r="HO12" s="348" t="str">
        <f>IF(INDEX('Opinion Statement (DistHeat)'!$E:$E,HO$8)="","",INDEX('Opinion Statement (DistHeat)'!$E:$E,HO$8))</f>
        <v>Typ cíle</v>
      </c>
      <c r="HP12" s="348" t="str">
        <f>IF(INDEX('Opinion Statement (DistHeat)'!$G:$G,HP$8)="","",INDEX('Opinion Statement (DistHeat)'!$G:$G,HP$8))</f>
        <v>Cíl splněn</v>
      </c>
      <c r="HQ12" s="348" t="str">
        <f>IF(INDEX('Opinion Statement (DistHeat)'!$A:$A,HQ$8+2)="","",INDEX('Opinion Statement (DistHeat)'!$A:$A,HQ$8+2))</f>
        <v>Dílčí zařízení</v>
      </c>
      <c r="HR12" s="348" t="str">
        <f>IF(INDEX('Opinion Statement (DistHeat)'!$C:$C,HR$8)="","",INDEX('Opinion Statement (DistHeat)'!$C:$C,HR$8))</f>
        <v>Intenzita nebo hodnota emisí</v>
      </c>
      <c r="HS12" s="348" t="str">
        <f>IF(INDEX('Opinion Statement (DistHeat)'!$E:$E,HS$8)="","",INDEX('Opinion Statement (DistHeat)'!$E:$E,HS$8))</f>
        <v>Typ cíle</v>
      </c>
      <c r="HT12" s="348" t="str">
        <f>IF(INDEX('Opinion Statement (DistHeat)'!$G:$G,HT$8)="","",INDEX('Opinion Statement (DistHeat)'!$G:$G,HT$8))</f>
        <v>Cíl splněn</v>
      </c>
      <c r="HU12" s="348" t="str">
        <f>IF(INDEX('Opinion Statement (DistHeat)'!$A:$A,HU$8+2)="","",INDEX('Opinion Statement (DistHeat)'!$A:$A,HU$8+2))</f>
        <v>Dílčí zařízení</v>
      </c>
      <c r="HV12" s="348" t="str">
        <f>IF(INDEX('Opinion Statement (DistHeat)'!$C:$C,HV$8)="","",INDEX('Opinion Statement (DistHeat)'!$C:$C,HV$8))</f>
        <v>Intenzita nebo hodnota emisí</v>
      </c>
      <c r="HW12" s="348" t="str">
        <f>IF(INDEX('Opinion Statement (DistHeat)'!$E:$E,HW$8)="","",INDEX('Opinion Statement (DistHeat)'!$E:$E,HW$8))</f>
        <v>Typ cíle</v>
      </c>
      <c r="HX12" s="348" t="str">
        <f>IF(INDEX('Opinion Statement (DistHeat)'!$G:$G,HX$8)="","",INDEX('Opinion Statement (DistHeat)'!$G:$G,HX$8))</f>
        <v>Cíl splněn</v>
      </c>
      <c r="HY12" s="348" t="str">
        <f>IF(INDEX('Opinion Statement (DistHeat)'!$A:$A,HY$8+2)="","",INDEX('Opinion Statement (DistHeat)'!$A:$A,HY$8+2))</f>
        <v>Dílčí zařízení</v>
      </c>
      <c r="HZ12" s="348" t="str">
        <f>IF(INDEX('Opinion Statement (DistHeat)'!$C:$C,HZ$8)="","",INDEX('Opinion Statement (DistHeat)'!$C:$C,HZ$8))</f>
        <v>Intenzita nebo hodnota emisí</v>
      </c>
      <c r="IA12" s="348" t="str">
        <f>IF(INDEX('Opinion Statement (DistHeat)'!$E:$E,IA$8)="","",INDEX('Opinion Statement (DistHeat)'!$E:$E,IA$8))</f>
        <v>Typ cíle</v>
      </c>
      <c r="IB12" s="348" t="str">
        <f>IF(INDEX('Opinion Statement (DistHeat)'!$G:$G,IB$8)="","",INDEX('Opinion Statement (DistHeat)'!$G:$G,IB$8))</f>
        <v>Cíl splněn</v>
      </c>
      <c r="IC12" s="348" t="str">
        <f>IF(INDEX('Opinion Statement (DistHeat)'!$A:$A,IC$8+2)="","",INDEX('Opinion Statement (DistHeat)'!$A:$A,IC$8+2))</f>
        <v>Dílčí zařízení</v>
      </c>
      <c r="ID12" s="348" t="str">
        <f>IF(INDEX('Opinion Statement (DistHeat)'!$C:$C,ID$8)="","",INDEX('Opinion Statement (DistHeat)'!$C:$C,ID$8))</f>
        <v>Intenzita nebo hodnota emisí</v>
      </c>
      <c r="IE12" s="348" t="str">
        <f>IF(INDEX('Opinion Statement (DistHeat)'!$E:$E,IE$8)="","",INDEX('Opinion Statement (DistHeat)'!$E:$E,IE$8))</f>
        <v>Typ cíle</v>
      </c>
      <c r="IF12" s="348" t="str">
        <f>IF(INDEX('Opinion Statement (DistHeat)'!$G:$G,IF$8)="","",INDEX('Opinion Statement (DistHeat)'!$G:$G,IF$8))</f>
        <v>Cíl splněn</v>
      </c>
      <c r="IG12" s="348" t="str">
        <f>IF(INDEX('Opinion Statement (DistHeat)'!$A:$A,IG$8+2)="","",INDEX('Opinion Statement (DistHeat)'!$A:$A,IG$8+2))</f>
        <v>Dílčí zařízení</v>
      </c>
      <c r="IH12" s="348" t="str">
        <f>IF(INDEX('Opinion Statement (DistHeat)'!$C:$C,IH$8)="","",INDEX('Opinion Statement (DistHeat)'!$C:$C,IH$8))</f>
        <v>Intenzita nebo hodnota emisí</v>
      </c>
      <c r="II12" s="348" t="str">
        <f>IF(INDEX('Opinion Statement (DistHeat)'!$E:$E,II$8)="","",INDEX('Opinion Statement (DistHeat)'!$E:$E,II$8))</f>
        <v>Typ cíle</v>
      </c>
      <c r="IJ12" s="348" t="str">
        <f>IF(INDEX('Opinion Statement (DistHeat)'!$G:$G,IJ$8)="","",INDEX('Opinion Statement (DistHeat)'!$G:$G,IJ$8))</f>
        <v>Cíl splněn</v>
      </c>
      <c r="IK12" s="348" t="str">
        <f>IF(INDEX('Opinion Statement (DistHeat)'!$A:$A,IK$8+2)="","",INDEX('Opinion Statement (DistHeat)'!$A:$A,IK$8+2))</f>
        <v>Dílčí zařízení</v>
      </c>
      <c r="IL12" s="348" t="str">
        <f>IF(INDEX('Opinion Statement (DistHeat)'!$C:$C,IL$8)="","",INDEX('Opinion Statement (DistHeat)'!$C:$C,IL$8))</f>
        <v>Intenzita nebo hodnota emisí</v>
      </c>
      <c r="IM12" s="348" t="str">
        <f>IF(INDEX('Opinion Statement (DistHeat)'!$E:$E,IM$8)="","",INDEX('Opinion Statement (DistHeat)'!$E:$E,IM$8))</f>
        <v>Typ cíle</v>
      </c>
      <c r="IN12" s="348" t="str">
        <f>IF(INDEX('Opinion Statement (DistHeat)'!$G:$G,IN$8)="","",INDEX('Opinion Statement (DistHeat)'!$G:$G,IN$8))</f>
        <v>Cíl splněn</v>
      </c>
      <c r="IO12" s="173" t="str">
        <f>IF(INDEX('Opinion Statement (DistHeat)'!$C:$C,IO$8+IO$9+1)="","",INDEX('Opinion Statement (DistHeat)'!$C:$C,IO$8+IO$9+1))</f>
        <v>Milník č. </v>
      </c>
      <c r="IP12" s="169" t="str">
        <f>IF(INDEX('Opinion Statement (DistHeat)'!$D:$D,IP$8+IP$9+1)="","",INDEX('Opinion Statement (DistHeat)'!$D:$D,IP$8+IP$9+1))</f>
        <v>Komentáře</v>
      </c>
      <c r="IQ12" s="169" t="str">
        <f>IF(INDEX('Opinion Statement (DistHeat)'!$C:$C,IQ$8+IQ$9+1)="","",INDEX('Opinion Statement (DistHeat)'!$C:$C,IQ$8+IQ$9+1))</f>
        <v>Milník č. </v>
      </c>
      <c r="IR12" s="169" t="str">
        <f>IF(INDEX('Opinion Statement (DistHeat)'!$D:$D,IR$8+IR$9+1)="","",INDEX('Opinion Statement (DistHeat)'!$D:$D,IR$8+IR$9+1))</f>
        <v>Komentáře</v>
      </c>
      <c r="IS12" s="169" t="str">
        <f>IF(INDEX('Opinion Statement (DistHeat)'!$C:$C,IS$8+IS$9+1)="","",INDEX('Opinion Statement (DistHeat)'!$C:$C,IS$8+IS$9+1))</f>
        <v>Milník č. </v>
      </c>
      <c r="IT12" s="169" t="str">
        <f>IF(INDEX('Opinion Statement (DistHeat)'!$D:$D,IT$8+IT$9+1)="","",INDEX('Opinion Statement (DistHeat)'!$D:$D,IT$8+IT$9+1))</f>
        <v>Komentáře</v>
      </c>
      <c r="IU12" s="169" t="str">
        <f>IF(INDEX('Opinion Statement (DistHeat)'!$C:$C,IU$8+IU$9+1)="","",INDEX('Opinion Statement (DistHeat)'!$C:$C,IU$8+IU$9+1))</f>
        <v>Milník č. </v>
      </c>
      <c r="IV12" s="169" t="str">
        <f>IF(INDEX('Opinion Statement (DistHeat)'!$D:$D,IV$8+IV$9+1)="","",INDEX('Opinion Statement (DistHeat)'!$D:$D,IV$8+IV$9+1))</f>
        <v>Komentáře</v>
      </c>
      <c r="IW12" s="169" t="str">
        <f>IF(INDEX('Opinion Statement (DistHeat)'!$C:$C,IW$8+IW$9+1)="","",INDEX('Opinion Statement (DistHeat)'!$C:$C,IW$8+IW$9+1))</f>
        <v>Milník č. </v>
      </c>
      <c r="IX12" s="351" t="str">
        <f>IF(INDEX('Opinion Statement (DistHeat)'!$D:$D,IX$8+IX$9+1)="","",INDEX('Opinion Statement (DistHeat)'!$D:$D,IX$8+IX$9+1))</f>
        <v>Komentáře</v>
      </c>
      <c r="IY12" s="353" t="str">
        <f>IF(INDEX('Opinion Statement (DistHeat)'!$A:$A,IY$8+2)="","",INDEX('Opinion Statement (DistHeat)'!$A:$A,IY$8+2))</f>
        <v>Dílčí zařízení</v>
      </c>
      <c r="IZ12" s="348" t="str">
        <f>IF(INDEX('Opinion Statement (DistHeat)'!$C:$C,IZ$8)="","",INDEX('Opinion Statement (DistHeat)'!$C:$C,IZ$8))</f>
        <v>Intenzita nebo hodnota emisí</v>
      </c>
      <c r="JA12" s="348" t="str">
        <f>IF(INDEX('Opinion Statement (DistHeat)'!$E:$E,JA$8)="","",INDEX('Opinion Statement (DistHeat)'!$E:$E,JA$8))</f>
        <v>Typ cíle</v>
      </c>
      <c r="JB12" s="348" t="str">
        <f>IF(INDEX('Opinion Statement (DistHeat)'!$G:$G,JB$8)="","",INDEX('Opinion Statement (DistHeat)'!$G:$G,JB$8))</f>
        <v>Cíl splněn</v>
      </c>
      <c r="JC12" s="348" t="str">
        <f>IF(INDEX('Opinion Statement (DistHeat)'!$A:$A,JC$8+2)="","",INDEX('Opinion Statement (DistHeat)'!$A:$A,JC$8+2))</f>
        <v>Dílčí zařízení</v>
      </c>
      <c r="JD12" s="348" t="str">
        <f>IF(INDEX('Opinion Statement (DistHeat)'!$C:$C,JD$8)="","",INDEX('Opinion Statement (DistHeat)'!$C:$C,JD$8))</f>
        <v>Intenzita nebo hodnota emisí</v>
      </c>
      <c r="JE12" s="348" t="str">
        <f>IF(INDEX('Opinion Statement (DistHeat)'!$E:$E,JE$8)="","",INDEX('Opinion Statement (DistHeat)'!$E:$E,JE$8))</f>
        <v>Typ cíle</v>
      </c>
      <c r="JF12" s="348" t="str">
        <f>IF(INDEX('Opinion Statement (DistHeat)'!$G:$G,JF$8)="","",INDEX('Opinion Statement (DistHeat)'!$G:$G,JF$8))</f>
        <v>Cíl splněn</v>
      </c>
      <c r="JG12" s="348" t="str">
        <f>IF(INDEX('Opinion Statement (DistHeat)'!$A:$A,JG$8+2)="","",INDEX('Opinion Statement (DistHeat)'!$A:$A,JG$8+2))</f>
        <v>Dílčí zařízení</v>
      </c>
      <c r="JH12" s="348" t="str">
        <f>IF(INDEX('Opinion Statement (DistHeat)'!$C:$C,JH$8)="","",INDEX('Opinion Statement (DistHeat)'!$C:$C,JH$8))</f>
        <v>Intenzita nebo hodnota emisí</v>
      </c>
      <c r="JI12" s="348" t="str">
        <f>IF(INDEX('Opinion Statement (DistHeat)'!$E:$E,JI$8)="","",INDEX('Opinion Statement (DistHeat)'!$E:$E,JI$8))</f>
        <v>Typ cíle</v>
      </c>
      <c r="JJ12" s="348" t="str">
        <f>IF(INDEX('Opinion Statement (DistHeat)'!$G:$G,JJ$8)="","",INDEX('Opinion Statement (DistHeat)'!$G:$G,JJ$8))</f>
        <v>Cíl splněn</v>
      </c>
      <c r="JK12" s="348" t="str">
        <f>IF(INDEX('Opinion Statement (DistHeat)'!$A:$A,JK$8+2)="","",INDEX('Opinion Statement (DistHeat)'!$A:$A,JK$8+2))</f>
        <v>Dílčí zařízení</v>
      </c>
      <c r="JL12" s="348" t="str">
        <f>IF(INDEX('Opinion Statement (DistHeat)'!$C:$C,JL$8)="","",INDEX('Opinion Statement (DistHeat)'!$C:$C,JL$8))</f>
        <v>Intenzita nebo hodnota emisí</v>
      </c>
      <c r="JM12" s="348" t="str">
        <f>IF(INDEX('Opinion Statement (DistHeat)'!$E:$E,JM$8)="","",INDEX('Opinion Statement (DistHeat)'!$E:$E,JM$8))</f>
        <v>Typ cíle</v>
      </c>
      <c r="JN12" s="348" t="str">
        <f>IF(INDEX('Opinion Statement (DistHeat)'!$G:$G,JN$8)="","",INDEX('Opinion Statement (DistHeat)'!$G:$G,JN$8))</f>
        <v>Cíl splněn</v>
      </c>
      <c r="JO12" s="348" t="str">
        <f>IF(INDEX('Opinion Statement (DistHeat)'!$A:$A,JO$8+2)="","",INDEX('Opinion Statement (DistHeat)'!$A:$A,JO$8+2))</f>
        <v>Dílčí zařízení</v>
      </c>
      <c r="JP12" s="348" t="str">
        <f>IF(INDEX('Opinion Statement (DistHeat)'!$C:$C,JP$8)="","",INDEX('Opinion Statement (DistHeat)'!$C:$C,JP$8))</f>
        <v>Intenzita nebo hodnota emisí</v>
      </c>
      <c r="JQ12" s="348" t="str">
        <f>IF(INDEX('Opinion Statement (DistHeat)'!$E:$E,JQ$8)="","",INDEX('Opinion Statement (DistHeat)'!$E:$E,JQ$8))</f>
        <v>Typ cíle</v>
      </c>
      <c r="JR12" s="348" t="str">
        <f>IF(INDEX('Opinion Statement (DistHeat)'!$G:$G,JR$8)="","",INDEX('Opinion Statement (DistHeat)'!$G:$G,JR$8))</f>
        <v>Cíl splněn</v>
      </c>
      <c r="JS12" s="348" t="str">
        <f>IF(INDEX('Opinion Statement (DistHeat)'!$A:$A,JS$8+2)="","",INDEX('Opinion Statement (DistHeat)'!$A:$A,JS$8+2))</f>
        <v>Dílčí zařízení</v>
      </c>
      <c r="JT12" s="348" t="str">
        <f>IF(INDEX('Opinion Statement (DistHeat)'!$C:$C,JT$8)="","",INDEX('Opinion Statement (DistHeat)'!$C:$C,JT$8))</f>
        <v>Intenzita nebo hodnota emisí</v>
      </c>
      <c r="JU12" s="348" t="str">
        <f>IF(INDEX('Opinion Statement (DistHeat)'!$E:$E,JU$8)="","",INDEX('Opinion Statement (DistHeat)'!$E:$E,JU$8))</f>
        <v>Typ cíle</v>
      </c>
      <c r="JV12" s="348" t="str">
        <f>IF(INDEX('Opinion Statement (DistHeat)'!$G:$G,JV$8)="","",INDEX('Opinion Statement (DistHeat)'!$G:$G,JV$8))</f>
        <v>Cíl splněn</v>
      </c>
      <c r="JW12" s="348" t="str">
        <f>IF(INDEX('Opinion Statement (DistHeat)'!$A:$A,JW$8+2)="","",INDEX('Opinion Statement (DistHeat)'!$A:$A,JW$8+2))</f>
        <v>Dílčí zařízení</v>
      </c>
      <c r="JX12" s="348" t="str">
        <f>IF(INDEX('Opinion Statement (DistHeat)'!$C:$C,JX$8)="","",INDEX('Opinion Statement (DistHeat)'!$C:$C,JX$8))</f>
        <v>Intenzita nebo hodnota emisí</v>
      </c>
      <c r="JY12" s="348" t="str">
        <f>IF(INDEX('Opinion Statement (DistHeat)'!$E:$E,JY$8)="","",INDEX('Opinion Statement (DistHeat)'!$E:$E,JY$8))</f>
        <v>Typ cíle</v>
      </c>
      <c r="JZ12" s="348" t="str">
        <f>IF(INDEX('Opinion Statement (DistHeat)'!$G:$G,JZ$8)="","",INDEX('Opinion Statement (DistHeat)'!$G:$G,JZ$8))</f>
        <v>Cíl splněn</v>
      </c>
      <c r="KA12" s="348" t="str">
        <f>IF(INDEX('Opinion Statement (DistHeat)'!$A:$A,KA$8+2)="","",INDEX('Opinion Statement (DistHeat)'!$A:$A,KA$8+2))</f>
        <v>Dílčí zařízení</v>
      </c>
      <c r="KB12" s="348" t="str">
        <f>IF(INDEX('Opinion Statement (DistHeat)'!$C:$C,KB$8)="","",INDEX('Opinion Statement (DistHeat)'!$C:$C,KB$8))</f>
        <v>Intenzita nebo hodnota emisí</v>
      </c>
      <c r="KC12" s="348" t="str">
        <f>IF(INDEX('Opinion Statement (DistHeat)'!$E:$E,KC$8)="","",INDEX('Opinion Statement (DistHeat)'!$E:$E,KC$8))</f>
        <v>Typ cíle</v>
      </c>
      <c r="KD12" s="348" t="str">
        <f>IF(INDEX('Opinion Statement (DistHeat)'!$G:$G,KD$8)="","",INDEX('Opinion Statement (DistHeat)'!$G:$G,KD$8))</f>
        <v>Cíl splněn</v>
      </c>
      <c r="KE12" s="348" t="str">
        <f>IF(INDEX('Opinion Statement (DistHeat)'!$A:$A,KE$8+2)="","",INDEX('Opinion Statement (DistHeat)'!$A:$A,KE$8+2))</f>
        <v>Dílčí zařízení</v>
      </c>
      <c r="KF12" s="348" t="str">
        <f>IF(INDEX('Opinion Statement (DistHeat)'!$C:$C,KF$8)="","",INDEX('Opinion Statement (DistHeat)'!$C:$C,KF$8))</f>
        <v>Intenzita nebo hodnota emisí</v>
      </c>
      <c r="KG12" s="348" t="str">
        <f>IF(INDEX('Opinion Statement (DistHeat)'!$E:$E,KG$8)="","",INDEX('Opinion Statement (DistHeat)'!$E:$E,KG$8))</f>
        <v>Typ cíle</v>
      </c>
      <c r="KH12" s="348" t="str">
        <f>IF(INDEX('Opinion Statement (DistHeat)'!$G:$G,KH$8)="","",INDEX('Opinion Statement (DistHeat)'!$G:$G,KH$8))</f>
        <v>Cíl splněn</v>
      </c>
      <c r="KI12" s="348" t="str">
        <f>IF(INDEX('Opinion Statement (DistHeat)'!$A:$A,KI$8+2)="","",INDEX('Opinion Statement (DistHeat)'!$A:$A,KI$8+2))</f>
        <v>Dílčí zařízení</v>
      </c>
      <c r="KJ12" s="348" t="str">
        <f>IF(INDEX('Opinion Statement (DistHeat)'!$C:$C,KJ$8)="","",INDEX('Opinion Statement (DistHeat)'!$C:$C,KJ$8))</f>
        <v>Intenzita nebo hodnota emisí</v>
      </c>
      <c r="KK12" s="348" t="str">
        <f>IF(INDEX('Opinion Statement (DistHeat)'!$E:$E,KK$8)="","",INDEX('Opinion Statement (DistHeat)'!$E:$E,KK$8))</f>
        <v>Typ cíle</v>
      </c>
      <c r="KL12" s="348" t="str">
        <f>IF(INDEX('Opinion Statement (DistHeat)'!$G:$G,KL$8)="","",INDEX('Opinion Statement (DistHeat)'!$G:$G,KL$8))</f>
        <v>Cíl splněn</v>
      </c>
      <c r="KM12" s="173" t="str">
        <f>IF(INDEX('Opinion Statement (DistHeat)'!$C:$C,KM$8+KM$9+1)="","",INDEX('Opinion Statement (DistHeat)'!$C:$C,KM$8+KM$9+1))</f>
        <v>Milník č. </v>
      </c>
      <c r="KN12" s="169" t="str">
        <f>IF(INDEX('Opinion Statement (DistHeat)'!$D:$D,KN$8+KN$9+1)="","",INDEX('Opinion Statement (DistHeat)'!$D:$D,KN$8+KN$9+1))</f>
        <v>Komentáře</v>
      </c>
      <c r="KO12" s="169" t="str">
        <f>IF(INDEX('Opinion Statement (DistHeat)'!$C:$C,KO$8+KO$9+1)="","",INDEX('Opinion Statement (DistHeat)'!$C:$C,KO$8+KO$9+1))</f>
        <v>Milník č. </v>
      </c>
      <c r="KP12" s="169" t="str">
        <f>IF(INDEX('Opinion Statement (DistHeat)'!$D:$D,KP$8+KP$9+1)="","",INDEX('Opinion Statement (DistHeat)'!$D:$D,KP$8+KP$9+1))</f>
        <v>Komentáře</v>
      </c>
      <c r="KQ12" s="169" t="str">
        <f>IF(INDEX('Opinion Statement (DistHeat)'!$C:$C,KQ$8+KQ$9+1)="","",INDEX('Opinion Statement (DistHeat)'!$C:$C,KQ$8+KQ$9+1))</f>
        <v>Milník č. </v>
      </c>
      <c r="KR12" s="169" t="str">
        <f>IF(INDEX('Opinion Statement (DistHeat)'!$D:$D,KR$8+KR$9+1)="","",INDEX('Opinion Statement (DistHeat)'!$D:$D,KR$8+KR$9+1))</f>
        <v>Komentáře</v>
      </c>
      <c r="KS12" s="169" t="str">
        <f>IF(INDEX('Opinion Statement (DistHeat)'!$C:$C,KS$8+KS$9+1)="","",INDEX('Opinion Statement (DistHeat)'!$C:$C,KS$8+KS$9+1))</f>
        <v>Milník č. </v>
      </c>
      <c r="KT12" s="169" t="str">
        <f>IF(INDEX('Opinion Statement (DistHeat)'!$D:$D,KT$8+KT$9+1)="","",INDEX('Opinion Statement (DistHeat)'!$D:$D,KT$8+KT$9+1))</f>
        <v>Komentáře</v>
      </c>
      <c r="KU12" s="169" t="str">
        <f>IF(INDEX('Opinion Statement (DistHeat)'!$C:$C,KU$8+KU$9+1)="","",INDEX('Opinion Statement (DistHeat)'!$C:$C,KU$8+KU$9+1))</f>
        <v>Milník č. </v>
      </c>
      <c r="KV12" s="351" t="str">
        <f>IF(INDEX('Opinion Statement (DistHeat)'!$D:$D,KV$8+KV$9+1)="","",INDEX('Opinion Statement (DistHeat)'!$D:$D,KV$8+KV$9+1))</f>
        <v>Komentáře</v>
      </c>
      <c r="KW12" s="353" t="str">
        <f>IF(INDEX('Opinion Statement (DistHeat)'!$A:$A,KW$8+2)="","",INDEX('Opinion Statement (DistHeat)'!$A:$A,KW$8+2))</f>
        <v>Dílčí zařízení</v>
      </c>
      <c r="KX12" s="348" t="str">
        <f>IF(INDEX('Opinion Statement (DistHeat)'!$C:$C,KX$8)="","",INDEX('Opinion Statement (DistHeat)'!$C:$C,KX$8))</f>
        <v>Intenzita nebo hodnota emisí</v>
      </c>
      <c r="KY12" s="348" t="str">
        <f>IF(INDEX('Opinion Statement (DistHeat)'!$E:$E,KY$8)="","",INDEX('Opinion Statement (DistHeat)'!$E:$E,KY$8))</f>
        <v>Typ cíle</v>
      </c>
      <c r="KZ12" s="348" t="str">
        <f>IF(INDEX('Opinion Statement (DistHeat)'!$G:$G,KZ$8)="","",INDEX('Opinion Statement (DistHeat)'!$G:$G,KZ$8))</f>
        <v>Cíl splněn</v>
      </c>
      <c r="LA12" s="348" t="str">
        <f>IF(INDEX('Opinion Statement (DistHeat)'!$A:$A,LA$8+2)="","",INDEX('Opinion Statement (DistHeat)'!$A:$A,LA$8+2))</f>
        <v>Dílčí zařízení</v>
      </c>
      <c r="LB12" s="348" t="str">
        <f>IF(INDEX('Opinion Statement (DistHeat)'!$C:$C,LB$8)="","",INDEX('Opinion Statement (DistHeat)'!$C:$C,LB$8))</f>
        <v>Intenzita nebo hodnota emisí</v>
      </c>
      <c r="LC12" s="348" t="str">
        <f>IF(INDEX('Opinion Statement (DistHeat)'!$E:$E,LC$8)="","",INDEX('Opinion Statement (DistHeat)'!$E:$E,LC$8))</f>
        <v>Typ cíle</v>
      </c>
      <c r="LD12" s="348" t="str">
        <f>IF(INDEX('Opinion Statement (DistHeat)'!$G:$G,LD$8)="","",INDEX('Opinion Statement (DistHeat)'!$G:$G,LD$8))</f>
        <v>Cíl splněn</v>
      </c>
      <c r="LE12" s="348" t="str">
        <f>IF(INDEX('Opinion Statement (DistHeat)'!$A:$A,LE$8+2)="","",INDEX('Opinion Statement (DistHeat)'!$A:$A,LE$8+2))</f>
        <v>Dílčí zařízení</v>
      </c>
      <c r="LF12" s="348" t="str">
        <f>IF(INDEX('Opinion Statement (DistHeat)'!$C:$C,LF$8)="","",INDEX('Opinion Statement (DistHeat)'!$C:$C,LF$8))</f>
        <v>Intenzita nebo hodnota emisí</v>
      </c>
      <c r="LG12" s="348" t="str">
        <f>IF(INDEX('Opinion Statement (DistHeat)'!$E:$E,LG$8)="","",INDEX('Opinion Statement (DistHeat)'!$E:$E,LG$8))</f>
        <v>Typ cíle</v>
      </c>
      <c r="LH12" s="348" t="str">
        <f>IF(INDEX('Opinion Statement (DistHeat)'!$G:$G,LH$8)="","",INDEX('Opinion Statement (DistHeat)'!$G:$G,LH$8))</f>
        <v>Cíl splněn</v>
      </c>
      <c r="LI12" s="348" t="str">
        <f>IF(INDEX('Opinion Statement (DistHeat)'!$A:$A,LI$8+2)="","",INDEX('Opinion Statement (DistHeat)'!$A:$A,LI$8+2))</f>
        <v>Dílčí zařízení</v>
      </c>
      <c r="LJ12" s="348" t="str">
        <f>IF(INDEX('Opinion Statement (DistHeat)'!$C:$C,LJ$8)="","",INDEX('Opinion Statement (DistHeat)'!$C:$C,LJ$8))</f>
        <v>Intenzita nebo hodnota emisí</v>
      </c>
      <c r="LK12" s="348" t="str">
        <f>IF(INDEX('Opinion Statement (DistHeat)'!$E:$E,LK$8)="","",INDEX('Opinion Statement (DistHeat)'!$E:$E,LK$8))</f>
        <v>Typ cíle</v>
      </c>
      <c r="LL12" s="348" t="str">
        <f>IF(INDEX('Opinion Statement (DistHeat)'!$G:$G,LL$8)="","",INDEX('Opinion Statement (DistHeat)'!$G:$G,LL$8))</f>
        <v>Cíl splněn</v>
      </c>
      <c r="LM12" s="348" t="str">
        <f>IF(INDEX('Opinion Statement (DistHeat)'!$A:$A,LM$8+2)="","",INDEX('Opinion Statement (DistHeat)'!$A:$A,LM$8+2))</f>
        <v>Dílčí zařízení</v>
      </c>
      <c r="LN12" s="348" t="str">
        <f>IF(INDEX('Opinion Statement (DistHeat)'!$C:$C,LN$8)="","",INDEX('Opinion Statement (DistHeat)'!$C:$C,LN$8))</f>
        <v>Intenzita nebo hodnota emisí</v>
      </c>
      <c r="LO12" s="348" t="str">
        <f>IF(INDEX('Opinion Statement (DistHeat)'!$E:$E,LO$8)="","",INDEX('Opinion Statement (DistHeat)'!$E:$E,LO$8))</f>
        <v>Typ cíle</v>
      </c>
      <c r="LP12" s="348" t="str">
        <f>IF(INDEX('Opinion Statement (DistHeat)'!$G:$G,LP$8)="","",INDEX('Opinion Statement (DistHeat)'!$G:$G,LP$8))</f>
        <v>Cíl splněn</v>
      </c>
      <c r="LQ12" s="348" t="str">
        <f>IF(INDEX('Opinion Statement (DistHeat)'!$A:$A,LQ$8+2)="","",INDEX('Opinion Statement (DistHeat)'!$A:$A,LQ$8+2))</f>
        <v>Dílčí zařízení</v>
      </c>
      <c r="LR12" s="348" t="str">
        <f>IF(INDEX('Opinion Statement (DistHeat)'!$C:$C,LR$8)="","",INDEX('Opinion Statement (DistHeat)'!$C:$C,LR$8))</f>
        <v>Intenzita nebo hodnota emisí</v>
      </c>
      <c r="LS12" s="348" t="str">
        <f>IF(INDEX('Opinion Statement (DistHeat)'!$E:$E,LS$8)="","",INDEX('Opinion Statement (DistHeat)'!$E:$E,LS$8))</f>
        <v>Typ cíle</v>
      </c>
      <c r="LT12" s="348" t="str">
        <f>IF(INDEX('Opinion Statement (DistHeat)'!$G:$G,LT$8)="","",INDEX('Opinion Statement (DistHeat)'!$G:$G,LT$8))</f>
        <v>Cíl splněn</v>
      </c>
      <c r="LU12" s="348" t="str">
        <f>IF(INDEX('Opinion Statement (DistHeat)'!$A:$A,LU$8+2)="","",INDEX('Opinion Statement (DistHeat)'!$A:$A,LU$8+2))</f>
        <v>Dílčí zařízení</v>
      </c>
      <c r="LV12" s="348" t="str">
        <f>IF(INDEX('Opinion Statement (DistHeat)'!$C:$C,LV$8)="","",INDEX('Opinion Statement (DistHeat)'!$C:$C,LV$8))</f>
        <v>Intenzita nebo hodnota emisí</v>
      </c>
      <c r="LW12" s="348" t="str">
        <f>IF(INDEX('Opinion Statement (DistHeat)'!$E:$E,LW$8)="","",INDEX('Opinion Statement (DistHeat)'!$E:$E,LW$8))</f>
        <v>Typ cíle</v>
      </c>
      <c r="LX12" s="348" t="str">
        <f>IF(INDEX('Opinion Statement (DistHeat)'!$G:$G,LX$8)="","",INDEX('Opinion Statement (DistHeat)'!$G:$G,LX$8))</f>
        <v>Cíl splněn</v>
      </c>
      <c r="LY12" s="348" t="str">
        <f>IF(INDEX('Opinion Statement (DistHeat)'!$A:$A,LY$8+2)="","",INDEX('Opinion Statement (DistHeat)'!$A:$A,LY$8+2))</f>
        <v>Dílčí zařízení</v>
      </c>
      <c r="LZ12" s="348" t="str">
        <f>IF(INDEX('Opinion Statement (DistHeat)'!$C:$C,LZ$8)="","",INDEX('Opinion Statement (DistHeat)'!$C:$C,LZ$8))</f>
        <v>Intenzita nebo hodnota emisí</v>
      </c>
      <c r="MA12" s="348" t="str">
        <f>IF(INDEX('Opinion Statement (DistHeat)'!$E:$E,MA$8)="","",INDEX('Opinion Statement (DistHeat)'!$E:$E,MA$8))</f>
        <v>Typ cíle</v>
      </c>
      <c r="MB12" s="348" t="str">
        <f>IF(INDEX('Opinion Statement (DistHeat)'!$G:$G,MB$8)="","",INDEX('Opinion Statement (DistHeat)'!$G:$G,MB$8))</f>
        <v>Cíl splněn</v>
      </c>
      <c r="MC12" s="348" t="str">
        <f>IF(INDEX('Opinion Statement (DistHeat)'!$A:$A,MC$8+2)="","",INDEX('Opinion Statement (DistHeat)'!$A:$A,MC$8+2))</f>
        <v>Dílčí zařízení</v>
      </c>
      <c r="MD12" s="348" t="str">
        <f>IF(INDEX('Opinion Statement (DistHeat)'!$C:$C,MD$8)="","",INDEX('Opinion Statement (DistHeat)'!$C:$C,MD$8))</f>
        <v>Intenzita nebo hodnota emisí</v>
      </c>
      <c r="ME12" s="348" t="str">
        <f>IF(INDEX('Opinion Statement (DistHeat)'!$E:$E,ME$8)="","",INDEX('Opinion Statement (DistHeat)'!$E:$E,ME$8))</f>
        <v>Typ cíle</v>
      </c>
      <c r="MF12" s="348" t="str">
        <f>IF(INDEX('Opinion Statement (DistHeat)'!$G:$G,MF$8)="","",INDEX('Opinion Statement (DistHeat)'!$G:$G,MF$8))</f>
        <v>Cíl splněn</v>
      </c>
      <c r="MG12" s="348" t="str">
        <f>IF(INDEX('Opinion Statement (DistHeat)'!$A:$A,MG$8+2)="","",INDEX('Opinion Statement (DistHeat)'!$A:$A,MG$8+2))</f>
        <v>Dílčí zařízení</v>
      </c>
      <c r="MH12" s="348" t="str">
        <f>IF(INDEX('Opinion Statement (DistHeat)'!$C:$C,MH$8)="","",INDEX('Opinion Statement (DistHeat)'!$C:$C,MH$8))</f>
        <v>Intenzita nebo hodnota emisí</v>
      </c>
      <c r="MI12" s="348" t="str">
        <f>IF(INDEX('Opinion Statement (DistHeat)'!$E:$E,MI$8)="","",INDEX('Opinion Statement (DistHeat)'!$E:$E,MI$8))</f>
        <v>Typ cíle</v>
      </c>
      <c r="MJ12" s="348" t="str">
        <f>IF(INDEX('Opinion Statement (DistHeat)'!$G:$G,MJ$8)="","",INDEX('Opinion Statement (DistHeat)'!$G:$G,MJ$8))</f>
        <v>Cíl splněn</v>
      </c>
      <c r="MK12" s="173" t="str">
        <f>IF(INDEX('Opinion Statement (DistHeat)'!$C:$C,MK$8+MK$9+1)="","",INDEX('Opinion Statement (DistHeat)'!$C:$C,MK$8+MK$9+1))</f>
        <v>Milník č. </v>
      </c>
      <c r="ML12" s="169" t="str">
        <f>IF(INDEX('Opinion Statement (DistHeat)'!$D:$D,ML$8+ML$9+1)="","",INDEX('Opinion Statement (DistHeat)'!$D:$D,ML$8+ML$9+1))</f>
        <v>Komentáře</v>
      </c>
      <c r="MM12" s="169" t="str">
        <f>IF(INDEX('Opinion Statement (DistHeat)'!$C:$C,MM$8+MM$9+1)="","",INDEX('Opinion Statement (DistHeat)'!$C:$C,MM$8+MM$9+1))</f>
        <v>Milník č. </v>
      </c>
      <c r="MN12" s="169" t="str">
        <f>IF(INDEX('Opinion Statement (DistHeat)'!$D:$D,MN$8+MN$9+1)="","",INDEX('Opinion Statement (DistHeat)'!$D:$D,MN$8+MN$9+1))</f>
        <v>Komentáře</v>
      </c>
      <c r="MO12" s="169" t="str">
        <f>IF(INDEX('Opinion Statement (DistHeat)'!$C:$C,MO$8+MO$9+1)="","",INDEX('Opinion Statement (DistHeat)'!$C:$C,MO$8+MO$9+1))</f>
        <v>Milník č. </v>
      </c>
      <c r="MP12" s="169" t="str">
        <f>IF(INDEX('Opinion Statement (DistHeat)'!$D:$D,MP$8+MP$9+1)="","",INDEX('Opinion Statement (DistHeat)'!$D:$D,MP$8+MP$9+1))</f>
        <v>Komentáře</v>
      </c>
      <c r="MQ12" s="169" t="str">
        <f>IF(INDEX('Opinion Statement (DistHeat)'!$C:$C,MQ$8+MQ$9+1)="","",INDEX('Opinion Statement (DistHeat)'!$C:$C,MQ$8+MQ$9+1))</f>
        <v>Milník č. </v>
      </c>
      <c r="MR12" s="169" t="str">
        <f>IF(INDEX('Opinion Statement (DistHeat)'!$D:$D,MR$8+MR$9+1)="","",INDEX('Opinion Statement (DistHeat)'!$D:$D,MR$8+MR$9+1))</f>
        <v>Komentáře</v>
      </c>
      <c r="MS12" s="169" t="str">
        <f>IF(INDEX('Opinion Statement (DistHeat)'!$C:$C,MS$8+MS$9+1)="","",INDEX('Opinion Statement (DistHeat)'!$C:$C,MS$8+MS$9+1))</f>
        <v>Milník č. </v>
      </c>
      <c r="MT12" s="351" t="str">
        <f>IF(INDEX('Opinion Statement (DistHeat)'!$D:$D,MT$8+MT$9+1)="","",INDEX('Opinion Statement (DistHeat)'!$D:$D,MT$8+MT$9+1))</f>
        <v>Komentáře</v>
      </c>
      <c r="MU12" s="353" t="str">
        <f>IF(INDEX('Opinion Statement (DistHeat)'!$A:$A,MU$8+2)="","",INDEX('Opinion Statement (DistHeat)'!$A:$A,MU$8+2))</f>
        <v>Dílčí zařízení</v>
      </c>
      <c r="MV12" s="348" t="str">
        <f>IF(INDEX('Opinion Statement (DistHeat)'!$C:$C,MV$8)="","",INDEX('Opinion Statement (DistHeat)'!$C:$C,MV$8))</f>
        <v>Intenzita nebo hodnota emisí</v>
      </c>
      <c r="MW12" s="348" t="str">
        <f>IF(INDEX('Opinion Statement (DistHeat)'!$E:$E,MW$8)="","",INDEX('Opinion Statement (DistHeat)'!$E:$E,MW$8))</f>
        <v>Typ cíle</v>
      </c>
      <c r="MX12" s="348" t="str">
        <f>IF(INDEX('Opinion Statement (DistHeat)'!$G:$G,MX$8)="","",INDEX('Opinion Statement (DistHeat)'!$G:$G,MX$8))</f>
        <v>Cíl splněn</v>
      </c>
      <c r="MY12" s="348" t="str">
        <f>IF(INDEX('Opinion Statement (DistHeat)'!$A:$A,MY$8+2)="","",INDEX('Opinion Statement (DistHeat)'!$A:$A,MY$8+2))</f>
        <v>Dílčí zařízení</v>
      </c>
      <c r="MZ12" s="348" t="str">
        <f>IF(INDEX('Opinion Statement (DistHeat)'!$C:$C,MZ$8)="","",INDEX('Opinion Statement (DistHeat)'!$C:$C,MZ$8))</f>
        <v>Intenzita nebo hodnota emisí</v>
      </c>
      <c r="NA12" s="348" t="str">
        <f>IF(INDEX('Opinion Statement (DistHeat)'!$E:$E,NA$8)="","",INDEX('Opinion Statement (DistHeat)'!$E:$E,NA$8))</f>
        <v>Typ cíle</v>
      </c>
      <c r="NB12" s="348" t="str">
        <f>IF(INDEX('Opinion Statement (DistHeat)'!$G:$G,NB$8)="","",INDEX('Opinion Statement (DistHeat)'!$G:$G,NB$8))</f>
        <v>Cíl splněn</v>
      </c>
      <c r="NC12" s="348" t="str">
        <f>IF(INDEX('Opinion Statement (DistHeat)'!$A:$A,NC$8+2)="","",INDEX('Opinion Statement (DistHeat)'!$A:$A,NC$8+2))</f>
        <v>Dílčí zařízení</v>
      </c>
      <c r="ND12" s="348" t="str">
        <f>IF(INDEX('Opinion Statement (DistHeat)'!$C:$C,ND$8)="","",INDEX('Opinion Statement (DistHeat)'!$C:$C,ND$8))</f>
        <v>Intenzita nebo hodnota emisí</v>
      </c>
      <c r="NE12" s="348" t="str">
        <f>IF(INDEX('Opinion Statement (DistHeat)'!$E:$E,NE$8)="","",INDEX('Opinion Statement (DistHeat)'!$E:$E,NE$8))</f>
        <v>Typ cíle</v>
      </c>
      <c r="NF12" s="348" t="str">
        <f>IF(INDEX('Opinion Statement (DistHeat)'!$G:$G,NF$8)="","",INDEX('Opinion Statement (DistHeat)'!$G:$G,NF$8))</f>
        <v>Cíl splněn</v>
      </c>
      <c r="NG12" s="348" t="str">
        <f>IF(INDEX('Opinion Statement (DistHeat)'!$A:$A,NG$8+2)="","",INDEX('Opinion Statement (DistHeat)'!$A:$A,NG$8+2))</f>
        <v>Dílčí zařízení</v>
      </c>
      <c r="NH12" s="348" t="str">
        <f>IF(INDEX('Opinion Statement (DistHeat)'!$C:$C,NH$8)="","",INDEX('Opinion Statement (DistHeat)'!$C:$C,NH$8))</f>
        <v>Intenzita nebo hodnota emisí</v>
      </c>
      <c r="NI12" s="348" t="str">
        <f>IF(INDEX('Opinion Statement (DistHeat)'!$E:$E,NI$8)="","",INDEX('Opinion Statement (DistHeat)'!$E:$E,NI$8))</f>
        <v>Typ cíle</v>
      </c>
      <c r="NJ12" s="348" t="str">
        <f>IF(INDEX('Opinion Statement (DistHeat)'!$G:$G,NJ$8)="","",INDEX('Opinion Statement (DistHeat)'!$G:$G,NJ$8))</f>
        <v>Cíl splněn</v>
      </c>
      <c r="NK12" s="348" t="str">
        <f>IF(INDEX('Opinion Statement (DistHeat)'!$A:$A,NK$8+2)="","",INDEX('Opinion Statement (DistHeat)'!$A:$A,NK$8+2))</f>
        <v>Dílčí zařízení</v>
      </c>
      <c r="NL12" s="348" t="str">
        <f>IF(INDEX('Opinion Statement (DistHeat)'!$C:$C,NL$8)="","",INDEX('Opinion Statement (DistHeat)'!$C:$C,NL$8))</f>
        <v>Intenzita nebo hodnota emisí</v>
      </c>
      <c r="NM12" s="348" t="str">
        <f>IF(INDEX('Opinion Statement (DistHeat)'!$E:$E,NM$8)="","",INDEX('Opinion Statement (DistHeat)'!$E:$E,NM$8))</f>
        <v>Typ cíle</v>
      </c>
      <c r="NN12" s="348" t="str">
        <f>IF(INDEX('Opinion Statement (DistHeat)'!$G:$G,NN$8)="","",INDEX('Opinion Statement (DistHeat)'!$G:$G,NN$8))</f>
        <v>Cíl splněn</v>
      </c>
      <c r="NO12" s="348" t="str">
        <f>IF(INDEX('Opinion Statement (DistHeat)'!$A:$A,NO$8+2)="","",INDEX('Opinion Statement (DistHeat)'!$A:$A,NO$8+2))</f>
        <v>Dílčí zařízení</v>
      </c>
      <c r="NP12" s="348" t="str">
        <f>IF(INDEX('Opinion Statement (DistHeat)'!$C:$C,NP$8)="","",INDEX('Opinion Statement (DistHeat)'!$C:$C,NP$8))</f>
        <v>Intenzita nebo hodnota emisí</v>
      </c>
      <c r="NQ12" s="348" t="str">
        <f>IF(INDEX('Opinion Statement (DistHeat)'!$E:$E,NQ$8)="","",INDEX('Opinion Statement (DistHeat)'!$E:$E,NQ$8))</f>
        <v>Typ cíle</v>
      </c>
      <c r="NR12" s="348" t="str">
        <f>IF(INDEX('Opinion Statement (DistHeat)'!$G:$G,NR$8)="","",INDEX('Opinion Statement (DistHeat)'!$G:$G,NR$8))</f>
        <v>Cíl splněn</v>
      </c>
      <c r="NS12" s="348" t="str">
        <f>IF(INDEX('Opinion Statement (DistHeat)'!$A:$A,NS$8+2)="","",INDEX('Opinion Statement (DistHeat)'!$A:$A,NS$8+2))</f>
        <v>Dílčí zařízení</v>
      </c>
      <c r="NT12" s="348" t="str">
        <f>IF(INDEX('Opinion Statement (DistHeat)'!$C:$C,NT$8)="","",INDEX('Opinion Statement (DistHeat)'!$C:$C,NT$8))</f>
        <v>Intenzita nebo hodnota emisí</v>
      </c>
      <c r="NU12" s="348" t="str">
        <f>IF(INDEX('Opinion Statement (DistHeat)'!$E:$E,NU$8)="","",INDEX('Opinion Statement (DistHeat)'!$E:$E,NU$8))</f>
        <v>Typ cíle</v>
      </c>
      <c r="NV12" s="348" t="str">
        <f>IF(INDEX('Opinion Statement (DistHeat)'!$G:$G,NV$8)="","",INDEX('Opinion Statement (DistHeat)'!$G:$G,NV$8))</f>
        <v>Cíl splněn</v>
      </c>
      <c r="NW12" s="348" t="str">
        <f>IF(INDEX('Opinion Statement (DistHeat)'!$A:$A,NW$8+2)="","",INDEX('Opinion Statement (DistHeat)'!$A:$A,NW$8+2))</f>
        <v>Dílčí zařízení</v>
      </c>
      <c r="NX12" s="348" t="str">
        <f>IF(INDEX('Opinion Statement (DistHeat)'!$C:$C,NX$8)="","",INDEX('Opinion Statement (DistHeat)'!$C:$C,NX$8))</f>
        <v>Intenzita nebo hodnota emisí</v>
      </c>
      <c r="NY12" s="348" t="str">
        <f>IF(INDEX('Opinion Statement (DistHeat)'!$E:$E,NY$8)="","",INDEX('Opinion Statement (DistHeat)'!$E:$E,NY$8))</f>
        <v>Typ cíle</v>
      </c>
      <c r="NZ12" s="348" t="str">
        <f>IF(INDEX('Opinion Statement (DistHeat)'!$G:$G,NZ$8)="","",INDEX('Opinion Statement (DistHeat)'!$G:$G,NZ$8))</f>
        <v>Cíl splněn</v>
      </c>
      <c r="OA12" s="348" t="str">
        <f>IF(INDEX('Opinion Statement (DistHeat)'!$A:$A,OA$8+2)="","",INDEX('Opinion Statement (DistHeat)'!$A:$A,OA$8+2))</f>
        <v>Dílčí zařízení</v>
      </c>
      <c r="OB12" s="348" t="str">
        <f>IF(INDEX('Opinion Statement (DistHeat)'!$C:$C,OB$8)="","",INDEX('Opinion Statement (DistHeat)'!$C:$C,OB$8))</f>
        <v>Intenzita nebo hodnota emisí</v>
      </c>
      <c r="OC12" s="348" t="str">
        <f>IF(INDEX('Opinion Statement (DistHeat)'!$E:$E,OC$8)="","",INDEX('Opinion Statement (DistHeat)'!$E:$E,OC$8))</f>
        <v>Typ cíle</v>
      </c>
      <c r="OD12" s="348" t="str">
        <f>IF(INDEX('Opinion Statement (DistHeat)'!$G:$G,OD$8)="","",INDEX('Opinion Statement (DistHeat)'!$G:$G,OD$8))</f>
        <v>Cíl splněn</v>
      </c>
      <c r="OE12" s="348" t="str">
        <f>IF(INDEX('Opinion Statement (DistHeat)'!$A:$A,OE$8+2)="","",INDEX('Opinion Statement (DistHeat)'!$A:$A,OE$8+2))</f>
        <v>Dílčí zařízení</v>
      </c>
      <c r="OF12" s="348" t="str">
        <f>IF(INDEX('Opinion Statement (DistHeat)'!$C:$C,OF$8)="","",INDEX('Opinion Statement (DistHeat)'!$C:$C,OF$8))</f>
        <v>Intenzita nebo hodnota emisí</v>
      </c>
      <c r="OG12" s="348" t="str">
        <f>IF(INDEX('Opinion Statement (DistHeat)'!$E:$E,OG$8)="","",INDEX('Opinion Statement (DistHeat)'!$E:$E,OG$8))</f>
        <v>Typ cíle</v>
      </c>
      <c r="OH12" s="348" t="str">
        <f>IF(INDEX('Opinion Statement (DistHeat)'!$G:$G,OH$8)="","",INDEX('Opinion Statement (DistHeat)'!$G:$G,OH$8))</f>
        <v>Cíl splněn</v>
      </c>
      <c r="OI12" s="173" t="str">
        <f>IF(INDEX('Opinion Statement (DistHeat)'!$C:$C,OI$8+OI$9+1)="","",INDEX('Opinion Statement (DistHeat)'!$C:$C,OI$8+OI$9+1))</f>
        <v>Milník č. </v>
      </c>
      <c r="OJ12" s="169" t="str">
        <f>IF(INDEX('Opinion Statement (DistHeat)'!$D:$D,OJ$8+OJ$9+1)="","",INDEX('Opinion Statement (DistHeat)'!$D:$D,OJ$8+OJ$9+1))</f>
        <v>Komentáře</v>
      </c>
      <c r="OK12" s="169" t="str">
        <f>IF(INDEX('Opinion Statement (DistHeat)'!$C:$C,OK$8+OK$9+1)="","",INDEX('Opinion Statement (DistHeat)'!$C:$C,OK$8+OK$9+1))</f>
        <v>Milník č. </v>
      </c>
      <c r="OL12" s="169" t="str">
        <f>IF(INDEX('Opinion Statement (DistHeat)'!$D:$D,OL$8+OL$9+1)="","",INDEX('Opinion Statement (DistHeat)'!$D:$D,OL$8+OL$9+1))</f>
        <v>Komentáře</v>
      </c>
      <c r="OM12" s="169" t="str">
        <f>IF(INDEX('Opinion Statement (DistHeat)'!$C:$C,OM$8+OM$9+1)="","",INDEX('Opinion Statement (DistHeat)'!$C:$C,OM$8+OM$9+1))</f>
        <v>Milník č. </v>
      </c>
      <c r="ON12" s="169" t="str">
        <f>IF(INDEX('Opinion Statement (DistHeat)'!$D:$D,ON$8+ON$9+1)="","",INDEX('Opinion Statement (DistHeat)'!$D:$D,ON$8+ON$9+1))</f>
        <v>Komentáře</v>
      </c>
      <c r="OO12" s="169" t="str">
        <f>IF(INDEX('Opinion Statement (DistHeat)'!$C:$C,OO$8+OO$9+1)="","",INDEX('Opinion Statement (DistHeat)'!$C:$C,OO$8+OO$9+1))</f>
        <v>Milník č. </v>
      </c>
      <c r="OP12" s="169" t="str">
        <f>IF(INDEX('Opinion Statement (DistHeat)'!$D:$D,OP$8+OP$9+1)="","",INDEX('Opinion Statement (DistHeat)'!$D:$D,OP$8+OP$9+1))</f>
        <v>Komentáře</v>
      </c>
      <c r="OQ12" s="169" t="str">
        <f>IF(INDEX('Opinion Statement (DistHeat)'!$C:$C,OQ$8+OQ$9+1)="","",INDEX('Opinion Statement (DistHeat)'!$C:$C,OQ$8+OQ$9+1))</f>
        <v>Milník č. </v>
      </c>
      <c r="OR12" s="351" t="str">
        <f>IF(INDEX('Opinion Statement (DistHeat)'!$D:$D,OR$8+OR$9+1)="","",INDEX('Opinion Statement (DistHeat)'!$D:$D,OR$8+OR$9+1))</f>
        <v>Komentáře</v>
      </c>
      <c r="OS12" s="353" t="str">
        <f>IF(INDEX('Opinion Statement (DistHeat)'!$A:$A,OS$8+2)="","",INDEX('Opinion Statement (DistHeat)'!$A:$A,OS$8+2))</f>
        <v>Dílčí zařízení</v>
      </c>
      <c r="OT12" s="348" t="str">
        <f>IF(INDEX('Opinion Statement (DistHeat)'!$C:$C,OT$8)="","",INDEX('Opinion Statement (DistHeat)'!$C:$C,OT$8))</f>
        <v>Intenzita nebo hodnota emisí</v>
      </c>
      <c r="OU12" s="348" t="str">
        <f>IF(INDEX('Opinion Statement (DistHeat)'!$E:$E,OU$8)="","",INDEX('Opinion Statement (DistHeat)'!$E:$E,OU$8))</f>
        <v>Typ cíle</v>
      </c>
      <c r="OV12" s="348" t="str">
        <f>IF(INDEX('Opinion Statement (DistHeat)'!$G:$G,OV$8)="","",INDEX('Opinion Statement (DistHeat)'!$G:$G,OV$8))</f>
        <v>Cíl splněn</v>
      </c>
      <c r="OW12" s="348" t="str">
        <f>IF(INDEX('Opinion Statement (DistHeat)'!$A:$A,OW$8+2)="","",INDEX('Opinion Statement (DistHeat)'!$A:$A,OW$8+2))</f>
        <v>Dílčí zařízení</v>
      </c>
      <c r="OX12" s="348" t="str">
        <f>IF(INDEX('Opinion Statement (DistHeat)'!$C:$C,OX$8)="","",INDEX('Opinion Statement (DistHeat)'!$C:$C,OX$8))</f>
        <v>Intenzita nebo hodnota emisí</v>
      </c>
      <c r="OY12" s="348" t="str">
        <f>IF(INDEX('Opinion Statement (DistHeat)'!$E:$E,OY$8)="","",INDEX('Opinion Statement (DistHeat)'!$E:$E,OY$8))</f>
        <v>Typ cíle</v>
      </c>
      <c r="OZ12" s="348" t="str">
        <f>IF(INDEX('Opinion Statement (DistHeat)'!$G:$G,OZ$8)="","",INDEX('Opinion Statement (DistHeat)'!$G:$G,OZ$8))</f>
        <v>Cíl splněn</v>
      </c>
      <c r="PA12" s="348" t="str">
        <f>IF(INDEX('Opinion Statement (DistHeat)'!$A:$A,PA$8+2)="","",INDEX('Opinion Statement (DistHeat)'!$A:$A,PA$8+2))</f>
        <v>Dílčí zařízení</v>
      </c>
      <c r="PB12" s="348" t="str">
        <f>IF(INDEX('Opinion Statement (DistHeat)'!$C:$C,PB$8)="","",INDEX('Opinion Statement (DistHeat)'!$C:$C,PB$8))</f>
        <v>Intenzita nebo hodnota emisí</v>
      </c>
      <c r="PC12" s="348" t="str">
        <f>IF(INDEX('Opinion Statement (DistHeat)'!$E:$E,PC$8)="","",INDEX('Opinion Statement (DistHeat)'!$E:$E,PC$8))</f>
        <v>Typ cíle</v>
      </c>
      <c r="PD12" s="348" t="str">
        <f>IF(INDEX('Opinion Statement (DistHeat)'!$G:$G,PD$8)="","",INDEX('Opinion Statement (DistHeat)'!$G:$G,PD$8))</f>
        <v>Cíl splněn</v>
      </c>
      <c r="PE12" s="348" t="str">
        <f>IF(INDEX('Opinion Statement (DistHeat)'!$A:$A,PE$8+2)="","",INDEX('Opinion Statement (DistHeat)'!$A:$A,PE$8+2))</f>
        <v>Dílčí zařízení</v>
      </c>
      <c r="PF12" s="348" t="str">
        <f>IF(INDEX('Opinion Statement (DistHeat)'!$C:$C,PF$8)="","",INDEX('Opinion Statement (DistHeat)'!$C:$C,PF$8))</f>
        <v>Intenzita nebo hodnota emisí</v>
      </c>
      <c r="PG12" s="348" t="str">
        <f>IF(INDEX('Opinion Statement (DistHeat)'!$E:$E,PG$8)="","",INDEX('Opinion Statement (DistHeat)'!$E:$E,PG$8))</f>
        <v>Typ cíle</v>
      </c>
      <c r="PH12" s="348" t="str">
        <f>IF(INDEX('Opinion Statement (DistHeat)'!$G:$G,PH$8)="","",INDEX('Opinion Statement (DistHeat)'!$G:$G,PH$8))</f>
        <v>Cíl splněn</v>
      </c>
      <c r="PI12" s="348" t="str">
        <f>IF(INDEX('Opinion Statement (DistHeat)'!$A:$A,PI$8+2)="","",INDEX('Opinion Statement (DistHeat)'!$A:$A,PI$8+2))</f>
        <v>Dílčí zařízení</v>
      </c>
      <c r="PJ12" s="348" t="str">
        <f>IF(INDEX('Opinion Statement (DistHeat)'!$C:$C,PJ$8)="","",INDEX('Opinion Statement (DistHeat)'!$C:$C,PJ$8))</f>
        <v>Intenzita nebo hodnota emisí</v>
      </c>
      <c r="PK12" s="348" t="str">
        <f>IF(INDEX('Opinion Statement (DistHeat)'!$E:$E,PK$8)="","",INDEX('Opinion Statement (DistHeat)'!$E:$E,PK$8))</f>
        <v>Typ cíle</v>
      </c>
      <c r="PL12" s="348" t="str">
        <f>IF(INDEX('Opinion Statement (DistHeat)'!$G:$G,PL$8)="","",INDEX('Opinion Statement (DistHeat)'!$G:$G,PL$8))</f>
        <v>Cíl splněn</v>
      </c>
      <c r="PM12" s="348" t="str">
        <f>IF(INDEX('Opinion Statement (DistHeat)'!$A:$A,PM$8+2)="","",INDEX('Opinion Statement (DistHeat)'!$A:$A,PM$8+2))</f>
        <v>Dílčí zařízení</v>
      </c>
      <c r="PN12" s="348" t="str">
        <f>IF(INDEX('Opinion Statement (DistHeat)'!$C:$C,PN$8)="","",INDEX('Opinion Statement (DistHeat)'!$C:$C,PN$8))</f>
        <v>Intenzita nebo hodnota emisí</v>
      </c>
      <c r="PO12" s="348" t="str">
        <f>IF(INDEX('Opinion Statement (DistHeat)'!$E:$E,PO$8)="","",INDEX('Opinion Statement (DistHeat)'!$E:$E,PO$8))</f>
        <v>Typ cíle</v>
      </c>
      <c r="PP12" s="348" t="str">
        <f>IF(INDEX('Opinion Statement (DistHeat)'!$G:$G,PP$8)="","",INDEX('Opinion Statement (DistHeat)'!$G:$G,PP$8))</f>
        <v>Cíl splněn</v>
      </c>
      <c r="PQ12" s="348" t="str">
        <f>IF(INDEX('Opinion Statement (DistHeat)'!$A:$A,PQ$8+2)="","",INDEX('Opinion Statement (DistHeat)'!$A:$A,PQ$8+2))</f>
        <v>Dílčí zařízení</v>
      </c>
      <c r="PR12" s="348" t="str">
        <f>IF(INDEX('Opinion Statement (DistHeat)'!$C:$C,PR$8)="","",INDEX('Opinion Statement (DistHeat)'!$C:$C,PR$8))</f>
        <v>Intenzita nebo hodnota emisí</v>
      </c>
      <c r="PS12" s="348" t="str">
        <f>IF(INDEX('Opinion Statement (DistHeat)'!$E:$E,PS$8)="","",INDEX('Opinion Statement (DistHeat)'!$E:$E,PS$8))</f>
        <v>Typ cíle</v>
      </c>
      <c r="PT12" s="348" t="str">
        <f>IF(INDEX('Opinion Statement (DistHeat)'!$G:$G,PT$8)="","",INDEX('Opinion Statement (DistHeat)'!$G:$G,PT$8))</f>
        <v>Cíl splněn</v>
      </c>
      <c r="PU12" s="348" t="str">
        <f>IF(INDEX('Opinion Statement (DistHeat)'!$A:$A,PU$8+2)="","",INDEX('Opinion Statement (DistHeat)'!$A:$A,PU$8+2))</f>
        <v>Dílčí zařízení</v>
      </c>
      <c r="PV12" s="348" t="str">
        <f>IF(INDEX('Opinion Statement (DistHeat)'!$C:$C,PV$8)="","",INDEX('Opinion Statement (DistHeat)'!$C:$C,PV$8))</f>
        <v>Intenzita nebo hodnota emisí</v>
      </c>
      <c r="PW12" s="348" t="str">
        <f>IF(INDEX('Opinion Statement (DistHeat)'!$E:$E,PW$8)="","",INDEX('Opinion Statement (DistHeat)'!$E:$E,PW$8))</f>
        <v>Typ cíle</v>
      </c>
      <c r="PX12" s="348" t="str">
        <f>IF(INDEX('Opinion Statement (DistHeat)'!$G:$G,PX$8)="","",INDEX('Opinion Statement (DistHeat)'!$G:$G,PX$8))</f>
        <v>Cíl splněn</v>
      </c>
      <c r="PY12" s="348" t="str">
        <f>IF(INDEX('Opinion Statement (DistHeat)'!$A:$A,PY$8+2)="","",INDEX('Opinion Statement (DistHeat)'!$A:$A,PY$8+2))</f>
        <v>Dílčí zařízení</v>
      </c>
      <c r="PZ12" s="348" t="str">
        <f>IF(INDEX('Opinion Statement (DistHeat)'!$C:$C,PZ$8)="","",INDEX('Opinion Statement (DistHeat)'!$C:$C,PZ$8))</f>
        <v>Intenzita nebo hodnota emisí</v>
      </c>
      <c r="QA12" s="348" t="str">
        <f>IF(INDEX('Opinion Statement (DistHeat)'!$E:$E,QA$8)="","",INDEX('Opinion Statement (DistHeat)'!$E:$E,QA$8))</f>
        <v>Typ cíle</v>
      </c>
      <c r="QB12" s="348" t="str">
        <f>IF(INDEX('Opinion Statement (DistHeat)'!$G:$G,QB$8)="","",INDEX('Opinion Statement (DistHeat)'!$G:$G,QB$8))</f>
        <v>Cíl splněn</v>
      </c>
      <c r="QC12" s="348" t="str">
        <f>IF(INDEX('Opinion Statement (DistHeat)'!$A:$A,QC$8+2)="","",INDEX('Opinion Statement (DistHeat)'!$A:$A,QC$8+2))</f>
        <v>Dílčí zařízení</v>
      </c>
      <c r="QD12" s="348" t="str">
        <f>IF(INDEX('Opinion Statement (DistHeat)'!$C:$C,QD$8)="","",INDEX('Opinion Statement (DistHeat)'!$C:$C,QD$8))</f>
        <v>Intenzita nebo hodnota emisí</v>
      </c>
      <c r="QE12" s="348" t="str">
        <f>IF(INDEX('Opinion Statement (DistHeat)'!$E:$E,QE$8)="","",INDEX('Opinion Statement (DistHeat)'!$E:$E,QE$8))</f>
        <v>Typ cíle</v>
      </c>
      <c r="QF12" s="348" t="str">
        <f>IF(INDEX('Opinion Statement (DistHeat)'!$G:$G,QF$8)="","",INDEX('Opinion Statement (DistHeat)'!$G:$G,QF$8))</f>
        <v>Cíl splněn</v>
      </c>
      <c r="QG12" s="173" t="str">
        <f>IF(INDEX('Opinion Statement (DistHeat)'!$C:$C,QG$8+QG$9+1)="","",INDEX('Opinion Statement (DistHeat)'!$C:$C,QG$8+QG$9+1))</f>
        <v>Milník č. </v>
      </c>
      <c r="QH12" s="169" t="str">
        <f>IF(INDEX('Opinion Statement (DistHeat)'!$D:$D,QH$8+QH$9+1)="","",INDEX('Opinion Statement (DistHeat)'!$D:$D,QH$8+QH$9+1))</f>
        <v>Komentáře</v>
      </c>
      <c r="QI12" s="169" t="str">
        <f>IF(INDEX('Opinion Statement (DistHeat)'!$C:$C,QI$8+QI$9+1)="","",INDEX('Opinion Statement (DistHeat)'!$C:$C,QI$8+QI$9+1))</f>
        <v>Milník č. </v>
      </c>
      <c r="QJ12" s="169" t="str">
        <f>IF(INDEX('Opinion Statement (DistHeat)'!$D:$D,QJ$8+QJ$9+1)="","",INDEX('Opinion Statement (DistHeat)'!$D:$D,QJ$8+QJ$9+1))</f>
        <v>Komentáře</v>
      </c>
      <c r="QK12" s="169" t="str">
        <f>IF(INDEX('Opinion Statement (DistHeat)'!$C:$C,QK$8+QK$9+1)="","",INDEX('Opinion Statement (DistHeat)'!$C:$C,QK$8+QK$9+1))</f>
        <v>Milník č. </v>
      </c>
      <c r="QL12" s="169" t="str">
        <f>IF(INDEX('Opinion Statement (DistHeat)'!$D:$D,QL$8+QL$9+1)="","",INDEX('Opinion Statement (DistHeat)'!$D:$D,QL$8+QL$9+1))</f>
        <v>Komentáře</v>
      </c>
      <c r="QM12" s="169" t="str">
        <f>IF(INDEX('Opinion Statement (DistHeat)'!$C:$C,QM$8+QM$9+1)="","",INDEX('Opinion Statement (DistHeat)'!$C:$C,QM$8+QM$9+1))</f>
        <v>Milník č. </v>
      </c>
      <c r="QN12" s="169" t="str">
        <f>IF(INDEX('Opinion Statement (DistHeat)'!$D:$D,QN$8+QN$9+1)="","",INDEX('Opinion Statement (DistHeat)'!$D:$D,QN$8+QN$9+1))</f>
        <v>Komentáře</v>
      </c>
      <c r="QO12" s="169" t="str">
        <f>IF(INDEX('Opinion Statement (DistHeat)'!$C:$C,QO$8+QO$9+1)="","",INDEX('Opinion Statement (DistHeat)'!$C:$C,QO$8+QO$9+1))</f>
        <v>Milník č. </v>
      </c>
      <c r="QP12" s="351" t="str">
        <f>IF(INDEX('Opinion Statement (DistHeat)'!$D:$D,QP$8+QP$9+1)="","",INDEX('Opinion Statement (DistHeat)'!$D:$D,QP$8+QP$9+1))</f>
        <v>Komentáře</v>
      </c>
      <c r="QQ12" s="353" t="str">
        <f>IF(INDEX('Opinion Statement (DistHeat)'!$A:$A,QQ$8+2)="","",INDEX('Opinion Statement (DistHeat)'!$A:$A,QQ$8+2))</f>
        <v>Dílčí zařízení</v>
      </c>
      <c r="QR12" s="348" t="str">
        <f>IF(INDEX('Opinion Statement (DistHeat)'!$C:$C,QR$8)="","",INDEX('Opinion Statement (DistHeat)'!$C:$C,QR$8))</f>
        <v>Intenzita nebo hodnota emisí</v>
      </c>
      <c r="QS12" s="348" t="str">
        <f>IF(INDEX('Opinion Statement (DistHeat)'!$E:$E,QS$8)="","",INDEX('Opinion Statement (DistHeat)'!$E:$E,QS$8))</f>
        <v>Typ cíle</v>
      </c>
      <c r="QT12" s="348" t="str">
        <f>IF(INDEX('Opinion Statement (DistHeat)'!$G:$G,QT$8)="","",INDEX('Opinion Statement (DistHeat)'!$G:$G,QT$8))</f>
        <v>Cíl splněn</v>
      </c>
      <c r="QU12" s="348" t="str">
        <f>IF(INDEX('Opinion Statement (DistHeat)'!$A:$A,QU$8+2)="","",INDEX('Opinion Statement (DistHeat)'!$A:$A,QU$8+2))</f>
        <v>Dílčí zařízení</v>
      </c>
      <c r="QV12" s="348" t="str">
        <f>IF(INDEX('Opinion Statement (DistHeat)'!$C:$C,QV$8)="","",INDEX('Opinion Statement (DistHeat)'!$C:$C,QV$8))</f>
        <v>Intenzita nebo hodnota emisí</v>
      </c>
      <c r="QW12" s="348" t="str">
        <f>IF(INDEX('Opinion Statement (DistHeat)'!$E:$E,QW$8)="","",INDEX('Opinion Statement (DistHeat)'!$E:$E,QW$8))</f>
        <v>Typ cíle</v>
      </c>
      <c r="QX12" s="348" t="str">
        <f>IF(INDEX('Opinion Statement (DistHeat)'!$G:$G,QX$8)="","",INDEX('Opinion Statement (DistHeat)'!$G:$G,QX$8))</f>
        <v>Cíl splněn</v>
      </c>
      <c r="QY12" s="348" t="str">
        <f>IF(INDEX('Opinion Statement (DistHeat)'!$A:$A,QY$8+2)="","",INDEX('Opinion Statement (DistHeat)'!$A:$A,QY$8+2))</f>
        <v>Dílčí zařízení</v>
      </c>
      <c r="QZ12" s="348" t="str">
        <f>IF(INDEX('Opinion Statement (DistHeat)'!$C:$C,QZ$8)="","",INDEX('Opinion Statement (DistHeat)'!$C:$C,QZ$8))</f>
        <v>Intenzita nebo hodnota emisí</v>
      </c>
      <c r="RA12" s="348" t="str">
        <f>IF(INDEX('Opinion Statement (DistHeat)'!$E:$E,RA$8)="","",INDEX('Opinion Statement (DistHeat)'!$E:$E,RA$8))</f>
        <v>Typ cíle</v>
      </c>
      <c r="RB12" s="348" t="str">
        <f>IF(INDEX('Opinion Statement (DistHeat)'!$G:$G,RB$8)="","",INDEX('Opinion Statement (DistHeat)'!$G:$G,RB$8))</f>
        <v>Cíl splněn</v>
      </c>
      <c r="RC12" s="348" t="str">
        <f>IF(INDEX('Opinion Statement (DistHeat)'!$A:$A,RC$8+2)="","",INDEX('Opinion Statement (DistHeat)'!$A:$A,RC$8+2))</f>
        <v>Dílčí zařízení</v>
      </c>
      <c r="RD12" s="348" t="str">
        <f>IF(INDEX('Opinion Statement (DistHeat)'!$C:$C,RD$8)="","",INDEX('Opinion Statement (DistHeat)'!$C:$C,RD$8))</f>
        <v>Intenzita nebo hodnota emisí</v>
      </c>
      <c r="RE12" s="348" t="str">
        <f>IF(INDEX('Opinion Statement (DistHeat)'!$E:$E,RE$8)="","",INDEX('Opinion Statement (DistHeat)'!$E:$E,RE$8))</f>
        <v>Typ cíle</v>
      </c>
      <c r="RF12" s="348" t="str">
        <f>IF(INDEX('Opinion Statement (DistHeat)'!$G:$G,RF$8)="","",INDEX('Opinion Statement (DistHeat)'!$G:$G,RF$8))</f>
        <v>Cíl splněn</v>
      </c>
      <c r="RG12" s="348" t="str">
        <f>IF(INDEX('Opinion Statement (DistHeat)'!$A:$A,RG$8+2)="","",INDEX('Opinion Statement (DistHeat)'!$A:$A,RG$8+2))</f>
        <v>Dílčí zařízení</v>
      </c>
      <c r="RH12" s="348" t="str">
        <f>IF(INDEX('Opinion Statement (DistHeat)'!$C:$C,RH$8)="","",INDEX('Opinion Statement (DistHeat)'!$C:$C,RH$8))</f>
        <v>Intenzita nebo hodnota emisí</v>
      </c>
      <c r="RI12" s="348" t="str">
        <f>IF(INDEX('Opinion Statement (DistHeat)'!$E:$E,RI$8)="","",INDEX('Opinion Statement (DistHeat)'!$E:$E,RI$8))</f>
        <v>Typ cíle</v>
      </c>
      <c r="RJ12" s="348" t="str">
        <f>IF(INDEX('Opinion Statement (DistHeat)'!$G:$G,RJ$8)="","",INDEX('Opinion Statement (DistHeat)'!$G:$G,RJ$8))</f>
        <v>Cíl splněn</v>
      </c>
      <c r="RK12" s="348" t="str">
        <f>IF(INDEX('Opinion Statement (DistHeat)'!$A:$A,RK$8+2)="","",INDEX('Opinion Statement (DistHeat)'!$A:$A,RK$8+2))</f>
        <v>Dílčí zařízení</v>
      </c>
      <c r="RL12" s="348" t="str">
        <f>IF(INDEX('Opinion Statement (DistHeat)'!$C:$C,RL$8)="","",INDEX('Opinion Statement (DistHeat)'!$C:$C,RL$8))</f>
        <v>Intenzita nebo hodnota emisí</v>
      </c>
      <c r="RM12" s="348" t="str">
        <f>IF(INDEX('Opinion Statement (DistHeat)'!$E:$E,RM$8)="","",INDEX('Opinion Statement (DistHeat)'!$E:$E,RM$8))</f>
        <v>Typ cíle</v>
      </c>
      <c r="RN12" s="348" t="str">
        <f>IF(INDEX('Opinion Statement (DistHeat)'!$G:$G,RN$8)="","",INDEX('Opinion Statement (DistHeat)'!$G:$G,RN$8))</f>
        <v>Cíl splněn</v>
      </c>
      <c r="RO12" s="348" t="str">
        <f>IF(INDEX('Opinion Statement (DistHeat)'!$A:$A,RO$8+2)="","",INDEX('Opinion Statement (DistHeat)'!$A:$A,RO$8+2))</f>
        <v>Dílčí zařízení</v>
      </c>
      <c r="RP12" s="348" t="str">
        <f>IF(INDEX('Opinion Statement (DistHeat)'!$C:$C,RP$8)="","",INDEX('Opinion Statement (DistHeat)'!$C:$C,RP$8))</f>
        <v>Intenzita nebo hodnota emisí</v>
      </c>
      <c r="RQ12" s="348" t="str">
        <f>IF(INDEX('Opinion Statement (DistHeat)'!$E:$E,RQ$8)="","",INDEX('Opinion Statement (DistHeat)'!$E:$E,RQ$8))</f>
        <v>Typ cíle</v>
      </c>
      <c r="RR12" s="348" t="str">
        <f>IF(INDEX('Opinion Statement (DistHeat)'!$G:$G,RR$8)="","",INDEX('Opinion Statement (DistHeat)'!$G:$G,RR$8))</f>
        <v>Cíl splněn</v>
      </c>
      <c r="RS12" s="348" t="str">
        <f>IF(INDEX('Opinion Statement (DistHeat)'!$A:$A,RS$8+2)="","",INDEX('Opinion Statement (DistHeat)'!$A:$A,RS$8+2))</f>
        <v>Dílčí zařízení</v>
      </c>
      <c r="RT12" s="348" t="str">
        <f>IF(INDEX('Opinion Statement (DistHeat)'!$C:$C,RT$8)="","",INDEX('Opinion Statement (DistHeat)'!$C:$C,RT$8))</f>
        <v>Intenzita nebo hodnota emisí</v>
      </c>
      <c r="RU12" s="348" t="str">
        <f>IF(INDEX('Opinion Statement (DistHeat)'!$E:$E,RU$8)="","",INDEX('Opinion Statement (DistHeat)'!$E:$E,RU$8))</f>
        <v>Typ cíle</v>
      </c>
      <c r="RV12" s="348" t="str">
        <f>IF(INDEX('Opinion Statement (DistHeat)'!$G:$G,RV$8)="","",INDEX('Opinion Statement (DistHeat)'!$G:$G,RV$8))</f>
        <v>Cíl splněn</v>
      </c>
      <c r="RW12" s="348" t="str">
        <f>IF(INDEX('Opinion Statement (DistHeat)'!$A:$A,RW$8+2)="","",INDEX('Opinion Statement (DistHeat)'!$A:$A,RW$8+2))</f>
        <v>Dílčí zařízení</v>
      </c>
      <c r="RX12" s="348" t="str">
        <f>IF(INDEX('Opinion Statement (DistHeat)'!$C:$C,RX$8)="","",INDEX('Opinion Statement (DistHeat)'!$C:$C,RX$8))</f>
        <v>Intenzita nebo hodnota emisí</v>
      </c>
      <c r="RY12" s="348" t="str">
        <f>IF(INDEX('Opinion Statement (DistHeat)'!$E:$E,RY$8)="","",INDEX('Opinion Statement (DistHeat)'!$E:$E,RY$8))</f>
        <v>Typ cíle</v>
      </c>
      <c r="RZ12" s="348" t="str">
        <f>IF(INDEX('Opinion Statement (DistHeat)'!$G:$G,RZ$8)="","",INDEX('Opinion Statement (DistHeat)'!$G:$G,RZ$8))</f>
        <v>Cíl splněn</v>
      </c>
      <c r="SA12" s="348" t="str">
        <f>IF(INDEX('Opinion Statement (DistHeat)'!$A:$A,SA$8+2)="","",INDEX('Opinion Statement (DistHeat)'!$A:$A,SA$8+2))</f>
        <v>Dílčí zařízení</v>
      </c>
      <c r="SB12" s="348" t="str">
        <f>IF(INDEX('Opinion Statement (DistHeat)'!$C:$C,SB$8)="","",INDEX('Opinion Statement (DistHeat)'!$C:$C,SB$8))</f>
        <v>Intenzita nebo hodnota emisí</v>
      </c>
      <c r="SC12" s="348" t="str">
        <f>IF(INDEX('Opinion Statement (DistHeat)'!$E:$E,SC$8)="","",INDEX('Opinion Statement (DistHeat)'!$E:$E,SC$8))</f>
        <v>Typ cíle</v>
      </c>
      <c r="SD12" s="348" t="str">
        <f>IF(INDEX('Opinion Statement (DistHeat)'!$G:$G,SD$8)="","",INDEX('Opinion Statement (DistHeat)'!$G:$G,SD$8))</f>
        <v>Cíl splněn</v>
      </c>
      <c r="SE12" s="173" t="str">
        <f>IF(INDEX('Opinion Statement (DistHeat)'!$C:$C,SE$8+SE$9+1)="","",INDEX('Opinion Statement (DistHeat)'!$C:$C,SE$8+SE$9+1))</f>
        <v>Milník č. </v>
      </c>
      <c r="SF12" s="169" t="str">
        <f>IF(INDEX('Opinion Statement (DistHeat)'!$D:$D,SF$8+SF$9+1)="","",INDEX('Opinion Statement (DistHeat)'!$D:$D,SF$8+SF$9+1))</f>
        <v>Komentáře</v>
      </c>
      <c r="SG12" s="169" t="str">
        <f>IF(INDEX('Opinion Statement (DistHeat)'!$C:$C,SG$8+SG$9+1)="","",INDEX('Opinion Statement (DistHeat)'!$C:$C,SG$8+SG$9+1))</f>
        <v>Milník č. </v>
      </c>
      <c r="SH12" s="169" t="str">
        <f>IF(INDEX('Opinion Statement (DistHeat)'!$D:$D,SH$8+SH$9+1)="","",INDEX('Opinion Statement (DistHeat)'!$D:$D,SH$8+SH$9+1))</f>
        <v>Komentáře</v>
      </c>
      <c r="SI12" s="169" t="str">
        <f>IF(INDEX('Opinion Statement (DistHeat)'!$C:$C,SI$8+SI$9+1)="","",INDEX('Opinion Statement (DistHeat)'!$C:$C,SI$8+SI$9+1))</f>
        <v>Milník č. </v>
      </c>
      <c r="SJ12" s="169" t="str">
        <f>IF(INDEX('Opinion Statement (DistHeat)'!$D:$D,SJ$8+SJ$9+1)="","",INDEX('Opinion Statement (DistHeat)'!$D:$D,SJ$8+SJ$9+1))</f>
        <v>Komentáře</v>
      </c>
      <c r="SK12" s="169" t="str">
        <f>IF(INDEX('Opinion Statement (DistHeat)'!$C:$C,SK$8+SK$9+1)="","",INDEX('Opinion Statement (DistHeat)'!$C:$C,SK$8+SK$9+1))</f>
        <v>Milník č. </v>
      </c>
      <c r="SL12" s="169" t="str">
        <f>IF(INDEX('Opinion Statement (DistHeat)'!$D:$D,SL$8+SL$9+1)="","",INDEX('Opinion Statement (DistHeat)'!$D:$D,SL$8+SL$9+1))</f>
        <v>Komentáře</v>
      </c>
      <c r="SM12" s="169" t="str">
        <f>IF(INDEX('Opinion Statement (DistHeat)'!$C:$C,SM$8+SM$9+1)="","",INDEX('Opinion Statement (DistHeat)'!$C:$C,SM$8+SM$9+1))</f>
        <v>Milník č. </v>
      </c>
      <c r="SN12" s="351" t="str">
        <f>IF(INDEX('Opinion Statement (DistHeat)'!$D:$D,SN$8+SN$9+1)="","",INDEX('Opinion Statement (DistHeat)'!$D:$D,SN$8+SN$9+1))</f>
        <v>Komentáře</v>
      </c>
      <c r="SO12" s="353" t="str">
        <f>IF(INDEX('Opinion Statement (DistHeat)'!$A:$A,SO$8+2)="","",INDEX('Opinion Statement (DistHeat)'!$A:$A,SO$8+2))</f>
        <v>Dílčí zařízení</v>
      </c>
      <c r="SP12" s="348" t="str">
        <f>IF(INDEX('Opinion Statement (DistHeat)'!$C:$C,SP$8)="","",INDEX('Opinion Statement (DistHeat)'!$C:$C,SP$8))</f>
        <v>Intenzita nebo hodnota emisí</v>
      </c>
      <c r="SQ12" s="348" t="str">
        <f>IF(INDEX('Opinion Statement (DistHeat)'!$E:$E,SQ$8)="","",INDEX('Opinion Statement (DistHeat)'!$E:$E,SQ$8))</f>
        <v>Typ cíle</v>
      </c>
      <c r="SR12" s="348" t="str">
        <f>IF(INDEX('Opinion Statement (DistHeat)'!$G:$G,SR$8)="","",INDEX('Opinion Statement (DistHeat)'!$G:$G,SR$8))</f>
        <v>Cíl splněn</v>
      </c>
      <c r="SS12" s="348" t="str">
        <f>IF(INDEX('Opinion Statement (DistHeat)'!$A:$A,SS$8+2)="","",INDEX('Opinion Statement (DistHeat)'!$A:$A,SS$8+2))</f>
        <v>Dílčí zařízení</v>
      </c>
      <c r="ST12" s="348" t="str">
        <f>IF(INDEX('Opinion Statement (DistHeat)'!$C:$C,ST$8)="","",INDEX('Opinion Statement (DistHeat)'!$C:$C,ST$8))</f>
        <v>Intenzita nebo hodnota emisí</v>
      </c>
      <c r="SU12" s="348" t="str">
        <f>IF(INDEX('Opinion Statement (DistHeat)'!$E:$E,SU$8)="","",INDEX('Opinion Statement (DistHeat)'!$E:$E,SU$8))</f>
        <v>Typ cíle</v>
      </c>
      <c r="SV12" s="348" t="str">
        <f>IF(INDEX('Opinion Statement (DistHeat)'!$G:$G,SV$8)="","",INDEX('Opinion Statement (DistHeat)'!$G:$G,SV$8))</f>
        <v>Cíl splněn</v>
      </c>
      <c r="SW12" s="348" t="str">
        <f>IF(INDEX('Opinion Statement (DistHeat)'!$A:$A,SW$8+2)="","",INDEX('Opinion Statement (DistHeat)'!$A:$A,SW$8+2))</f>
        <v>Dílčí zařízení</v>
      </c>
      <c r="SX12" s="348" t="str">
        <f>IF(INDEX('Opinion Statement (DistHeat)'!$C:$C,SX$8)="","",INDEX('Opinion Statement (DistHeat)'!$C:$C,SX$8))</f>
        <v>Intenzita nebo hodnota emisí</v>
      </c>
      <c r="SY12" s="348" t="str">
        <f>IF(INDEX('Opinion Statement (DistHeat)'!$E:$E,SY$8)="","",INDEX('Opinion Statement (DistHeat)'!$E:$E,SY$8))</f>
        <v>Typ cíle</v>
      </c>
      <c r="SZ12" s="348" t="str">
        <f>IF(INDEX('Opinion Statement (DistHeat)'!$G:$G,SZ$8)="","",INDEX('Opinion Statement (DistHeat)'!$G:$G,SZ$8))</f>
        <v>Cíl splněn</v>
      </c>
      <c r="TA12" s="348" t="str">
        <f>IF(INDEX('Opinion Statement (DistHeat)'!$A:$A,TA$8+2)="","",INDEX('Opinion Statement (DistHeat)'!$A:$A,TA$8+2))</f>
        <v>Dílčí zařízení</v>
      </c>
      <c r="TB12" s="348" t="str">
        <f>IF(INDEX('Opinion Statement (DistHeat)'!$C:$C,TB$8)="","",INDEX('Opinion Statement (DistHeat)'!$C:$C,TB$8))</f>
        <v>Intenzita nebo hodnota emisí</v>
      </c>
      <c r="TC12" s="348" t="str">
        <f>IF(INDEX('Opinion Statement (DistHeat)'!$E:$E,TC$8)="","",INDEX('Opinion Statement (DistHeat)'!$E:$E,TC$8))</f>
        <v>Typ cíle</v>
      </c>
      <c r="TD12" s="348" t="str">
        <f>IF(INDEX('Opinion Statement (DistHeat)'!$G:$G,TD$8)="","",INDEX('Opinion Statement (DistHeat)'!$G:$G,TD$8))</f>
        <v>Cíl splněn</v>
      </c>
      <c r="TE12" s="348" t="str">
        <f>IF(INDEX('Opinion Statement (DistHeat)'!$A:$A,TE$8+2)="","",INDEX('Opinion Statement (DistHeat)'!$A:$A,TE$8+2))</f>
        <v>Dílčí zařízení</v>
      </c>
      <c r="TF12" s="348" t="str">
        <f>IF(INDEX('Opinion Statement (DistHeat)'!$C:$C,TF$8)="","",INDEX('Opinion Statement (DistHeat)'!$C:$C,TF$8))</f>
        <v>Intenzita nebo hodnota emisí</v>
      </c>
      <c r="TG12" s="348" t="str">
        <f>IF(INDEX('Opinion Statement (DistHeat)'!$E:$E,TG$8)="","",INDEX('Opinion Statement (DistHeat)'!$E:$E,TG$8))</f>
        <v>Typ cíle</v>
      </c>
      <c r="TH12" s="348" t="str">
        <f>IF(INDEX('Opinion Statement (DistHeat)'!$G:$G,TH$8)="","",INDEX('Opinion Statement (DistHeat)'!$G:$G,TH$8))</f>
        <v>Cíl splněn</v>
      </c>
      <c r="TI12" s="348" t="str">
        <f>IF(INDEX('Opinion Statement (DistHeat)'!$A:$A,TI$8+2)="","",INDEX('Opinion Statement (DistHeat)'!$A:$A,TI$8+2))</f>
        <v>Dílčí zařízení</v>
      </c>
      <c r="TJ12" s="348" t="str">
        <f>IF(INDEX('Opinion Statement (DistHeat)'!$C:$C,TJ$8)="","",INDEX('Opinion Statement (DistHeat)'!$C:$C,TJ$8))</f>
        <v>Intenzita nebo hodnota emisí</v>
      </c>
      <c r="TK12" s="348" t="str">
        <f>IF(INDEX('Opinion Statement (DistHeat)'!$E:$E,TK$8)="","",INDEX('Opinion Statement (DistHeat)'!$E:$E,TK$8))</f>
        <v>Typ cíle</v>
      </c>
      <c r="TL12" s="348" t="str">
        <f>IF(INDEX('Opinion Statement (DistHeat)'!$G:$G,TL$8)="","",INDEX('Opinion Statement (DistHeat)'!$G:$G,TL$8))</f>
        <v>Cíl splněn</v>
      </c>
      <c r="TM12" s="348" t="str">
        <f>IF(INDEX('Opinion Statement (DistHeat)'!$A:$A,TM$8+2)="","",INDEX('Opinion Statement (DistHeat)'!$A:$A,TM$8+2))</f>
        <v>Dílčí zařízení</v>
      </c>
      <c r="TN12" s="348" t="str">
        <f>IF(INDEX('Opinion Statement (DistHeat)'!$C:$C,TN$8)="","",INDEX('Opinion Statement (DistHeat)'!$C:$C,TN$8))</f>
        <v>Intenzita nebo hodnota emisí</v>
      </c>
      <c r="TO12" s="348" t="str">
        <f>IF(INDEX('Opinion Statement (DistHeat)'!$E:$E,TO$8)="","",INDEX('Opinion Statement (DistHeat)'!$E:$E,TO$8))</f>
        <v>Typ cíle</v>
      </c>
      <c r="TP12" s="348" t="str">
        <f>IF(INDEX('Opinion Statement (DistHeat)'!$G:$G,TP$8)="","",INDEX('Opinion Statement (DistHeat)'!$G:$G,TP$8))</f>
        <v>Cíl splněn</v>
      </c>
      <c r="TQ12" s="348" t="str">
        <f>IF(INDEX('Opinion Statement (DistHeat)'!$A:$A,TQ$8+2)="","",INDEX('Opinion Statement (DistHeat)'!$A:$A,TQ$8+2))</f>
        <v>Dílčí zařízení</v>
      </c>
      <c r="TR12" s="348" t="str">
        <f>IF(INDEX('Opinion Statement (DistHeat)'!$C:$C,TR$8)="","",INDEX('Opinion Statement (DistHeat)'!$C:$C,TR$8))</f>
        <v>Intenzita nebo hodnota emisí</v>
      </c>
      <c r="TS12" s="348" t="str">
        <f>IF(INDEX('Opinion Statement (DistHeat)'!$E:$E,TS$8)="","",INDEX('Opinion Statement (DistHeat)'!$E:$E,TS$8))</f>
        <v>Typ cíle</v>
      </c>
      <c r="TT12" s="348" t="str">
        <f>IF(INDEX('Opinion Statement (DistHeat)'!$G:$G,TT$8)="","",INDEX('Opinion Statement (DistHeat)'!$G:$G,TT$8))</f>
        <v>Cíl splněn</v>
      </c>
      <c r="TU12" s="348" t="str">
        <f>IF(INDEX('Opinion Statement (DistHeat)'!$A:$A,TU$8+2)="","",INDEX('Opinion Statement (DistHeat)'!$A:$A,TU$8+2))</f>
        <v>Dílčí zařízení</v>
      </c>
      <c r="TV12" s="348" t="str">
        <f>IF(INDEX('Opinion Statement (DistHeat)'!$C:$C,TV$8)="","",INDEX('Opinion Statement (DistHeat)'!$C:$C,TV$8))</f>
        <v>Intenzita nebo hodnota emisí</v>
      </c>
      <c r="TW12" s="348" t="str">
        <f>IF(INDEX('Opinion Statement (DistHeat)'!$E:$E,TW$8)="","",INDEX('Opinion Statement (DistHeat)'!$E:$E,TW$8))</f>
        <v>Typ cíle</v>
      </c>
      <c r="TX12" s="348" t="str">
        <f>IF(INDEX('Opinion Statement (DistHeat)'!$G:$G,TX$8)="","",INDEX('Opinion Statement (DistHeat)'!$G:$G,TX$8))</f>
        <v>Cíl splněn</v>
      </c>
      <c r="TY12" s="348" t="str">
        <f>IF(INDEX('Opinion Statement (DistHeat)'!$A:$A,TY$8+2)="","",INDEX('Opinion Statement (DistHeat)'!$A:$A,TY$8+2))</f>
        <v>Dílčí zařízení</v>
      </c>
      <c r="TZ12" s="348" t="str">
        <f>IF(INDEX('Opinion Statement (DistHeat)'!$C:$C,TZ$8)="","",INDEX('Opinion Statement (DistHeat)'!$C:$C,TZ$8))</f>
        <v>Intenzita nebo hodnota emisí</v>
      </c>
      <c r="UA12" s="348" t="str">
        <f>IF(INDEX('Opinion Statement (DistHeat)'!$E:$E,UA$8)="","",INDEX('Opinion Statement (DistHeat)'!$E:$E,UA$8))</f>
        <v>Typ cíle</v>
      </c>
      <c r="UB12" s="348" t="str">
        <f>IF(INDEX('Opinion Statement (DistHeat)'!$G:$G,UB$8)="","",INDEX('Opinion Statement (DistHeat)'!$G:$G,UB$8))</f>
        <v>Cíl splněn</v>
      </c>
      <c r="UC12" s="173" t="str">
        <f>IF(INDEX('Opinion Statement (DistHeat)'!$C:$C,UC$8+UC$9+1)="","",INDEX('Opinion Statement (DistHeat)'!$C:$C,UC$8+UC$9+1))</f>
        <v>Milník č. </v>
      </c>
      <c r="UD12" s="169" t="str">
        <f>IF(INDEX('Opinion Statement (DistHeat)'!$D:$D,UD$8+UD$9+1)="","",INDEX('Opinion Statement (DistHeat)'!$D:$D,UD$8+UD$9+1))</f>
        <v>Komentáře</v>
      </c>
      <c r="UE12" s="169" t="str">
        <f>IF(INDEX('Opinion Statement (DistHeat)'!$C:$C,UE$8+UE$9+1)="","",INDEX('Opinion Statement (DistHeat)'!$C:$C,UE$8+UE$9+1))</f>
        <v>Milník č. </v>
      </c>
      <c r="UF12" s="169" t="str">
        <f>IF(INDEX('Opinion Statement (DistHeat)'!$D:$D,UF$8+UF$9+1)="","",INDEX('Opinion Statement (DistHeat)'!$D:$D,UF$8+UF$9+1))</f>
        <v>Komentáře</v>
      </c>
      <c r="UG12" s="169" t="str">
        <f>IF(INDEX('Opinion Statement (DistHeat)'!$C:$C,UG$8+UG$9+1)="","",INDEX('Opinion Statement (DistHeat)'!$C:$C,UG$8+UG$9+1))</f>
        <v>Milník č. </v>
      </c>
      <c r="UH12" s="169" t="str">
        <f>IF(INDEX('Opinion Statement (DistHeat)'!$D:$D,UH$8+UH$9+1)="","",INDEX('Opinion Statement (DistHeat)'!$D:$D,UH$8+UH$9+1))</f>
        <v>Komentáře</v>
      </c>
      <c r="UI12" s="169" t="str">
        <f>IF(INDEX('Opinion Statement (DistHeat)'!$C:$C,UI$8+UI$9+1)="","",INDEX('Opinion Statement (DistHeat)'!$C:$C,UI$8+UI$9+1))</f>
        <v>Milník č. </v>
      </c>
      <c r="UJ12" s="169" t="str">
        <f>IF(INDEX('Opinion Statement (DistHeat)'!$D:$D,UJ$8+UJ$9+1)="","",INDEX('Opinion Statement (DistHeat)'!$D:$D,UJ$8+UJ$9+1))</f>
        <v>Komentáře</v>
      </c>
      <c r="UK12" s="169" t="str">
        <f>IF(INDEX('Opinion Statement (DistHeat)'!$C:$C,UK$8+UK$9+1)="","",INDEX('Opinion Statement (DistHeat)'!$C:$C,UK$8+UK$9+1))</f>
        <v>Milník č. </v>
      </c>
      <c r="UL12" s="351" t="str">
        <f>IF(INDEX('Opinion Statement (DistHeat)'!$D:$D,UL$8+UL$9+1)="","",INDEX('Opinion Statement (DistHeat)'!$D:$D,UL$8+UL$9+1))</f>
        <v>Komentáře</v>
      </c>
      <c r="UM12" s="766"/>
      <c r="UN12" s="766"/>
      <c r="UO12" s="766"/>
      <c r="UP12" s="766"/>
      <c r="UQ12" s="766"/>
      <c r="UR12" s="766"/>
      <c r="US12" s="356"/>
      <c r="UT12" s="356"/>
      <c r="UU12" s="356"/>
      <c r="UV12" s="356"/>
      <c r="UW12" s="356"/>
      <c r="UX12" s="356"/>
      <c r="UY12" s="356"/>
      <c r="UZ12" s="356"/>
      <c r="VA12" s="356"/>
      <c r="VB12" s="356"/>
      <c r="VC12" s="356"/>
      <c r="VD12" s="356"/>
      <c r="VE12" s="356"/>
      <c r="VF12" s="356"/>
      <c r="VG12" s="356"/>
      <c r="VH12" s="329"/>
      <c r="VI12" s="344" t="str">
        <f>IF(INDEX('Opinion Statement (DistHeat)'!$C:$C,VI$8)="","",INDEX('Opinion Statement (DistHeat)'!$C:$C,VI$8))</f>
        <v>Pokud ne, vyhodnotil ověřovatel riziko nesprávnosti/nesouladu?</v>
      </c>
      <c r="VJ12" s="329"/>
      <c r="VK12" s="344" t="str">
        <f>IF(INDEX('Opinion Statement (DistHeat)'!$C:$C,VK$8)="","",INDEX('Opinion Statement (DistHeat)'!$C:$C,VK$8))</f>
        <v>Pokud ne, vyhodnotil ověřovatel riziko nesprávnosti/nesouladu?</v>
      </c>
      <c r="VL12" s="329"/>
      <c r="VM12" s="344" t="str">
        <f>IF(INDEX('Opinion Statement (DistHeat)'!$C:$C,VM$8)="","",INDEX('Opinion Statement (DistHeat)'!$C:$C,VM$8))</f>
        <v>Pokud ne, uveďte prosím odůvodnění:</v>
      </c>
      <c r="VN12" s="356"/>
      <c r="VO12" s="356"/>
      <c r="VP12" s="329"/>
      <c r="VQ12" s="344" t="str">
        <f>IF(INDEX('Opinion Statement (DistHeat)'!$C:$C,VQ$8)="","",INDEX('Opinion Statement (DistHeat)'!$C:$C,VQ$8))</f>
        <v>Pokud ano, stručně vysvětlete níže a vyplňte přílohu 1B:</v>
      </c>
      <c r="VR12" s="356"/>
      <c r="VS12" s="329"/>
      <c r="VT12" s="344" t="str">
        <f>IF(INDEX('Opinion Statement (DistHeat)'!$C:$C,VT$8)="","",INDEX('Opinion Statement (DistHeat)'!$C:$C,VT$8))</f>
        <v>Pokud ne, uveďte prosím odůvodnění:</v>
      </c>
      <c r="VU12" s="329"/>
      <c r="VV12" s="344" t="str">
        <f>IF(INDEX('Opinion Statement (DistHeat)'!$C:$C,VV$8)="","",INDEX('Opinion Statement (DistHeat)'!$C:$C,VV$8))</f>
        <v>Pokud ne, uveďte prosím odůvodnění:</v>
      </c>
      <c r="VW12" s="329"/>
      <c r="VX12" s="344" t="str">
        <f>IF(INDEX('Opinion Statement (DistHeat)'!$C:$C,VX$8)="","",INDEX('Opinion Statement (DistHeat)'!$C:$C,VX$8))</f>
        <v>Pokud ne, stručně vysvětlete:</v>
      </c>
      <c r="VY12" s="329"/>
      <c r="VZ12" s="344" t="str">
        <f>IF(INDEX('Opinion Statement (DistHeat)'!$C:$C,VZ$8)="","",INDEX('Opinion Statement (DistHeat)'!$C:$C,VZ$8))</f>
        <v>Pokud ne, stručně vysvětlete:</v>
      </c>
      <c r="WA12" s="329"/>
      <c r="WB12" s="344" t="str">
        <f>IF(INDEX('Opinion Statement (DistHeat)'!$C:$C,WB$8)="","",INDEX('Opinion Statement (DistHeat)'!$C:$C,WB$8))</f>
        <v>Pokud ne, stručně vysvětlete:</v>
      </c>
      <c r="WC12" s="184" t="s">
        <v>297</v>
      </c>
      <c r="WD12" s="183" t="str">
        <f>'Annex 1 - Findings'!$E$31</f>
        <v>Závažné?</v>
      </c>
      <c r="WE12" s="184" t="s">
        <v>297</v>
      </c>
      <c r="WF12" s="183" t="str">
        <f>'Annex 1 - Findings'!$E$31</f>
        <v>Závažné?</v>
      </c>
      <c r="WG12" s="184" t="s">
        <v>297</v>
      </c>
      <c r="WH12" s="183" t="str">
        <f>'Annex 1 - Findings'!$E$18</f>
        <v>Závažné?</v>
      </c>
      <c r="WI12" s="184" t="s">
        <v>297</v>
      </c>
      <c r="WJ12" s="184" t="s">
        <v>297</v>
      </c>
      <c r="WK12" s="183" t="str">
        <f>'Annex 1 - Findings'!$E$18</f>
        <v>Závažné?</v>
      </c>
      <c r="WL12" s="356"/>
      <c r="WM12" s="356"/>
      <c r="WN12" s="109">
        <v>1</v>
      </c>
      <c r="WO12" s="109">
        <v>2</v>
      </c>
      <c r="WP12" s="109">
        <v>3</v>
      </c>
      <c r="WQ12" s="109">
        <v>4</v>
      </c>
      <c r="WR12" s="109">
        <v>5</v>
      </c>
      <c r="WS12" s="109">
        <v>6</v>
      </c>
      <c r="WT12" s="109">
        <v>7</v>
      </c>
      <c r="WU12" s="109">
        <v>8</v>
      </c>
      <c r="WV12" s="109">
        <v>9</v>
      </c>
      <c r="WW12" s="109">
        <v>10</v>
      </c>
      <c r="WX12" s="356"/>
      <c r="WY12" s="169"/>
      <c r="WZ12" s="169"/>
      <c r="XA12" s="169"/>
      <c r="XB12" s="169"/>
      <c r="XC12" s="169"/>
      <c r="XD12" s="356"/>
      <c r="XE12" s="356"/>
      <c r="XF12" s="356"/>
      <c r="XG12" s="356"/>
      <c r="XH12" s="356"/>
      <c r="XI12" s="356"/>
      <c r="XJ12" s="356"/>
      <c r="XK12" s="356"/>
      <c r="XL12" s="356"/>
      <c r="XM12" s="356"/>
      <c r="XN12" s="356"/>
      <c r="XO12" s="356"/>
      <c r="XP12" s="356"/>
      <c r="XQ12" s="357"/>
    </row>
    <row r="13" spans="1:730" s="195" customFormat="1" ht="13.8" thickBot="1" x14ac:dyDescent="0.3">
      <c r="A13" s="346"/>
      <c r="B13" s="188" t="str">
        <f>IF(INDEX('Opinion Statement (DistHeat)'!$B:$B,B$1)="","",INDEX('Opinion Statement (DistHeat)'!$B:$B,B$1))</f>
        <v/>
      </c>
      <c r="C13" s="188" t="str">
        <f>IF(INDEX('Opinion Statement (DistHeat)'!$B:$B,C$8)="","",INDEX('Opinion Statement (DistHeat)'!$B:$B,C$8))</f>
        <v/>
      </c>
      <c r="D13" s="188" t="str">
        <f>IF(INDEX('Opinion Statement (DistHeat)'!$B:$B,D$1)="","",INDEX('Opinion Statement (DistHeat)'!$B:$B,D$1))</f>
        <v/>
      </c>
      <c r="E13" s="188" t="str">
        <f>IF(INDEX('Opinion Statement (DistHeat)'!$B:$B,E$1)="","",INDEX('Opinion Statement (DistHeat)'!$B:$B,E$1))</f>
        <v/>
      </c>
      <c r="F13" s="189" t="str">
        <f>IF(INDEX('Opinion Statement (DistHeat)'!$B:$B,F$8)="","",INDEX('Opinion Statement (DistHeat)'!$B:$B,F$8))</f>
        <v/>
      </c>
      <c r="G13" s="188" t="str">
        <f>IF(INDEX('Opinion Statement (DistHeat)'!$B:$B,G$1)="","",INDEX('Opinion Statement (DistHeat)'!$B:$B,G$1))</f>
        <v/>
      </c>
      <c r="H13" s="190" t="str">
        <f>IF(INDEX('Opinion Statement (DistHeat)'!$B:$B,H$8)="","",INDEX('Opinion Statement (DistHeat)'!$B:$B,H$8))</f>
        <v/>
      </c>
      <c r="I13" s="280" t="str">
        <f>IF(INDEX('Opinion Statement (DistHeat)'!$B:$B,I$8+I$9)="","",INDEX('Opinion Statement (DistHeat)'!$B:$B,I$8+I$9))</f>
        <v/>
      </c>
      <c r="J13" s="281" t="str">
        <f>IF(INDEX('Opinion Statement (DistHeat)'!$C:$C,J$8+J$9)="","",INDEX('Opinion Statement (DistHeat)'!$C:$C,J$8+J$9))</f>
        <v/>
      </c>
      <c r="K13" s="281" t="str">
        <f>IF(INDEX('Opinion Statement (DistHeat)'!$D:$D,K$8+K$9)="","",INDEX('Opinion Statement (DistHeat)'!$D:$D,K$8+K$9))</f>
        <v/>
      </c>
      <c r="L13" s="281" t="str">
        <f>IF(INDEX('Opinion Statement (DistHeat)'!$E:$E,L$8+L$9)="","",INDEX('Opinion Statement (DistHeat)'!$E:$E,L$8+L$9))</f>
        <v>-- Select --</v>
      </c>
      <c r="M13" s="282" t="str">
        <f>IF(INDEX('Opinion Statement (DistHeat)'!$F:$F,M$8+M$9)="","",INDEX('Opinion Statement (DistHeat)'!$F:$F,M$8+M$9))</f>
        <v/>
      </c>
      <c r="N13" s="280" t="str">
        <f>IF(INDEX('Opinion Statement (DistHeat)'!$B:$B,N$8+N$9)="","",INDEX('Opinion Statement (DistHeat)'!$B:$B,N$8+N$9))</f>
        <v/>
      </c>
      <c r="O13" s="281" t="str">
        <f>IF(INDEX('Opinion Statement (DistHeat)'!$C:$C,O$8+O$9)="","",INDEX('Opinion Statement (DistHeat)'!$C:$C,O$8+O$9))</f>
        <v/>
      </c>
      <c r="P13" s="281" t="str">
        <f>IF(INDEX('Opinion Statement (DistHeat)'!$D:$D,P$8+P$9)="","",INDEX('Opinion Statement (DistHeat)'!$D:$D,P$8+P$9))</f>
        <v/>
      </c>
      <c r="Q13" s="281" t="str">
        <f>IF(INDEX('Opinion Statement (DistHeat)'!$E:$E,Q$8+Q$9)="","",INDEX('Opinion Statement (DistHeat)'!$E:$E,Q$8+Q$9))</f>
        <v>-- Select --</v>
      </c>
      <c r="R13" s="282" t="str">
        <f>IF(INDEX('Opinion Statement (DistHeat)'!$F:$F,R$8+R$9)="","",INDEX('Opinion Statement (DistHeat)'!$F:$F,R$8+R$9))</f>
        <v/>
      </c>
      <c r="S13" s="280" t="str">
        <f>IF(INDEX('Opinion Statement (DistHeat)'!$B:$B,S$8+S$9)="","",INDEX('Opinion Statement (DistHeat)'!$B:$B,S$8+S$9))</f>
        <v/>
      </c>
      <c r="T13" s="281" t="str">
        <f>IF(INDEX('Opinion Statement (DistHeat)'!$C:$C,T$8+T$9)="","",INDEX('Opinion Statement (DistHeat)'!$C:$C,T$8+T$9))</f>
        <v/>
      </c>
      <c r="U13" s="281" t="str">
        <f>IF(INDEX('Opinion Statement (DistHeat)'!$D:$D,U$8+U$9)="","",INDEX('Opinion Statement (DistHeat)'!$D:$D,U$8+U$9))</f>
        <v/>
      </c>
      <c r="V13" s="281" t="str">
        <f>IF(INDEX('Opinion Statement (DistHeat)'!$E:$E,V$8+V$9)="","",INDEX('Opinion Statement (DistHeat)'!$E:$E,V$8+V$9))</f>
        <v>-- Select --</v>
      </c>
      <c r="W13" s="282" t="str">
        <f>IF(INDEX('Opinion Statement (DistHeat)'!$F:$F,W$8+W$9)="","",INDEX('Opinion Statement (DistHeat)'!$F:$F,W$8+W$9))</f>
        <v/>
      </c>
      <c r="X13" s="280" t="str">
        <f>IF(INDEX('Opinion Statement (DistHeat)'!$B:$B,X$8+X$9)="","",INDEX('Opinion Statement (DistHeat)'!$B:$B,X$8+X$9))</f>
        <v/>
      </c>
      <c r="Y13" s="281" t="str">
        <f>IF(INDEX('Opinion Statement (DistHeat)'!$C:$C,Y$8+Y$9)="","",INDEX('Opinion Statement (DistHeat)'!$C:$C,Y$8+Y$9))</f>
        <v/>
      </c>
      <c r="Z13" s="281" t="str">
        <f>IF(INDEX('Opinion Statement (DistHeat)'!$D:$D,Z$8+Z$9)="","",INDEX('Opinion Statement (DistHeat)'!$D:$D,Z$8+Z$9))</f>
        <v/>
      </c>
      <c r="AA13" s="281" t="str">
        <f>IF(INDEX('Opinion Statement (DistHeat)'!$E:$E,AA$8+AA$9)="","",INDEX('Opinion Statement (DistHeat)'!$E:$E,AA$8+AA$9))</f>
        <v>-- Select --</v>
      </c>
      <c r="AB13" s="282" t="str">
        <f>IF(INDEX('Opinion Statement (DistHeat)'!$F:$F,AB$8+AB$9)="","",INDEX('Opinion Statement (DistHeat)'!$F:$F,AB$8+AB$9))</f>
        <v/>
      </c>
      <c r="AC13" s="280" t="str">
        <f>IF(INDEX('Opinion Statement (DistHeat)'!$B:$B,AC$8+AC$9)="","",INDEX('Opinion Statement (DistHeat)'!$B:$B,AC$8+AC$9))</f>
        <v/>
      </c>
      <c r="AD13" s="281" t="str">
        <f>IF(INDEX('Opinion Statement (DistHeat)'!$C:$C,AD$8+AD$9)="","",INDEX('Opinion Statement (DistHeat)'!$C:$C,AD$8+AD$9))</f>
        <v/>
      </c>
      <c r="AE13" s="281" t="str">
        <f>IF(INDEX('Opinion Statement (DistHeat)'!$D:$D,AE$8+AE$9)="","",INDEX('Opinion Statement (DistHeat)'!$D:$D,AE$8+AE$9))</f>
        <v/>
      </c>
      <c r="AF13" s="281" t="str">
        <f>IF(INDEX('Opinion Statement (DistHeat)'!$E:$E,AF$8+AF$9)="","",INDEX('Opinion Statement (DistHeat)'!$E:$E,AF$8+AF$9))</f>
        <v>-- Select --</v>
      </c>
      <c r="AG13" s="282" t="str">
        <f>IF(INDEX('Opinion Statement (DistHeat)'!$F:$F,AG$8+AG$9)="","",INDEX('Opinion Statement (DistHeat)'!$F:$F,AG$8+AG$9))</f>
        <v/>
      </c>
      <c r="AH13" s="280" t="str">
        <f>IF(INDEX('Opinion Statement (DistHeat)'!$B:$B,AH$8+AH$9)="","",INDEX('Opinion Statement (DistHeat)'!$B:$B,AH$8+AH$9))</f>
        <v/>
      </c>
      <c r="AI13" s="281" t="str">
        <f>IF(INDEX('Opinion Statement (DistHeat)'!$C:$C,AI$8+AI$9)="","",INDEX('Opinion Statement (DistHeat)'!$C:$C,AI$8+AI$9))</f>
        <v/>
      </c>
      <c r="AJ13" s="281" t="str">
        <f>IF(INDEX('Opinion Statement (DistHeat)'!$D:$D,AJ$8+AJ$9)="","",INDEX('Opinion Statement (DistHeat)'!$D:$D,AJ$8+AJ$9))</f>
        <v/>
      </c>
      <c r="AK13" s="281" t="str">
        <f>IF(INDEX('Opinion Statement (DistHeat)'!$E:$E,AK$8+AK$9)="","",INDEX('Opinion Statement (DistHeat)'!$E:$E,AK$8+AK$9))</f>
        <v>-- Select --</v>
      </c>
      <c r="AL13" s="282" t="str">
        <f>IF(INDEX('Opinion Statement (DistHeat)'!$F:$F,AL$8+AL$9)="","",INDEX('Opinion Statement (DistHeat)'!$F:$F,AL$8+AL$9))</f>
        <v/>
      </c>
      <c r="AM13" s="280" t="str">
        <f>IF(INDEX('Opinion Statement (DistHeat)'!$B:$B,AM$8+AM$9)="","",INDEX('Opinion Statement (DistHeat)'!$B:$B,AM$8+AM$9))</f>
        <v/>
      </c>
      <c r="AN13" s="281" t="str">
        <f>IF(INDEX('Opinion Statement (DistHeat)'!$C:$C,AN$8+AN$9)="","",INDEX('Opinion Statement (DistHeat)'!$C:$C,AN$8+AN$9))</f>
        <v/>
      </c>
      <c r="AO13" s="281" t="str">
        <f>IF(INDEX('Opinion Statement (DistHeat)'!$D:$D,AO$8+AO$9)="","",INDEX('Opinion Statement (DistHeat)'!$D:$D,AO$8+AO$9))</f>
        <v/>
      </c>
      <c r="AP13" s="281" t="str">
        <f>IF(INDEX('Opinion Statement (DistHeat)'!$E:$E,AP$8+AP$9)="","",INDEX('Opinion Statement (DistHeat)'!$E:$E,AP$8+AP$9))</f>
        <v>-- Select --</v>
      </c>
      <c r="AQ13" s="282" t="str">
        <f>IF(INDEX('Opinion Statement (DistHeat)'!$F:$F,AQ$8+AQ$9)="","",INDEX('Opinion Statement (DistHeat)'!$F:$F,AQ$8+AQ$9))</f>
        <v/>
      </c>
      <c r="AR13" s="280" t="str">
        <f>IF(INDEX('Opinion Statement (DistHeat)'!$B:$B,AR$8+AR$9)="","",INDEX('Opinion Statement (DistHeat)'!$B:$B,AR$8+AR$9))</f>
        <v/>
      </c>
      <c r="AS13" s="281" t="str">
        <f>IF(INDEX('Opinion Statement (DistHeat)'!$C:$C,AS$8+AS$9)="","",INDEX('Opinion Statement (DistHeat)'!$C:$C,AS$8+AS$9))</f>
        <v/>
      </c>
      <c r="AT13" s="281" t="str">
        <f>IF(INDEX('Opinion Statement (DistHeat)'!$D:$D,AT$8+AT$9)="","",INDEX('Opinion Statement (DistHeat)'!$D:$D,AT$8+AT$9))</f>
        <v/>
      </c>
      <c r="AU13" s="281" t="str">
        <f>IF(INDEX('Opinion Statement (DistHeat)'!$E:$E,AU$8+AU$9)="","",INDEX('Opinion Statement (DistHeat)'!$E:$E,AU$8+AU$9))</f>
        <v>-- Select --</v>
      </c>
      <c r="AV13" s="282" t="str">
        <f>IF(INDEX('Opinion Statement (DistHeat)'!$F:$F,AV$8+AV$9)="","",INDEX('Opinion Statement (DistHeat)'!$F:$F,AV$8+AV$9))</f>
        <v/>
      </c>
      <c r="AW13" s="280" t="str">
        <f>IF(INDEX('Opinion Statement (DistHeat)'!$B:$B,AW$8+AW$9)="","",INDEX('Opinion Statement (DistHeat)'!$B:$B,AW$8+AW$9))</f>
        <v/>
      </c>
      <c r="AX13" s="281" t="str">
        <f>IF(INDEX('Opinion Statement (DistHeat)'!$C:$C,AX$8+AX$9)="","",INDEX('Opinion Statement (DistHeat)'!$C:$C,AX$8+AX$9))</f>
        <v/>
      </c>
      <c r="AY13" s="281" t="str">
        <f>IF(INDEX('Opinion Statement (DistHeat)'!$D:$D,AY$8+AY$9)="","",INDEX('Opinion Statement (DistHeat)'!$D:$D,AY$8+AY$9))</f>
        <v/>
      </c>
      <c r="AZ13" s="281" t="str">
        <f>IF(INDEX('Opinion Statement (DistHeat)'!$E:$E,AZ$8+AZ$9)="","",INDEX('Opinion Statement (DistHeat)'!$E:$E,AZ$8+AZ$9))</f>
        <v>-- Select --</v>
      </c>
      <c r="BA13" s="282" t="str">
        <f>IF(INDEX('Opinion Statement (DistHeat)'!$F:$F,BA$8+BA$9)="","",INDEX('Opinion Statement (DistHeat)'!$F:$F,BA$8+BA$9))</f>
        <v/>
      </c>
      <c r="BB13" s="280" t="str">
        <f>IF(INDEX('Opinion Statement (DistHeat)'!$B:$B,BB$8+BB$9)="","",INDEX('Opinion Statement (DistHeat)'!$B:$B,BB$8+BB$9))</f>
        <v/>
      </c>
      <c r="BC13" s="281" t="str">
        <f>IF(INDEX('Opinion Statement (DistHeat)'!$C:$C,BC$8+BC$9)="","",INDEX('Opinion Statement (DistHeat)'!$C:$C,BC$8+BC$9))</f>
        <v/>
      </c>
      <c r="BD13" s="281" t="str">
        <f>IF(INDEX('Opinion Statement (DistHeat)'!$D:$D,BD$8+BD$9)="","",INDEX('Opinion Statement (DistHeat)'!$D:$D,BD$8+BD$9))</f>
        <v/>
      </c>
      <c r="BE13" s="281" t="str">
        <f>IF(INDEX('Opinion Statement (DistHeat)'!$E:$E,BE$8+BE$9)="","",INDEX('Opinion Statement (DistHeat)'!$E:$E,BE$8+BE$9))</f>
        <v>-- Select --</v>
      </c>
      <c r="BF13" s="282" t="str">
        <f>IF(INDEX('Opinion Statement (DistHeat)'!$F:$F,BF$8+BF$9)="","",INDEX('Opinion Statement (DistHeat)'!$F:$F,BF$8+BF$9))</f>
        <v/>
      </c>
      <c r="BG13" s="188" t="str">
        <f>IF(INDEX('Opinion Statement (DistHeat)'!$A:$A,BG$8+BG9)="","",INDEX('Opinion Statement (DistHeat)'!$A:$A,BG$8+BG9))</f>
        <v>— Vyberte —</v>
      </c>
      <c r="BH13" s="188" t="str">
        <f>IF(INDEX('Opinion Statement (DistHeat)'!$C:$C,BH$8+BH9)="","",INDEX('Opinion Statement (DistHeat)'!$C:$C,BH$8+BH9))</f>
        <v/>
      </c>
      <c r="BI13" s="188" t="str">
        <f>IF(INDEX('Opinion Statement (DistHeat)'!$E:$E,BI$8+BI9)="","",INDEX('Opinion Statement (DistHeat)'!$E:$E,BI$8+BI9))</f>
        <v>-- Select --</v>
      </c>
      <c r="BJ13" s="188" t="str">
        <f>IF(INDEX('Opinion Statement (DistHeat)'!$G:$G,BJ$8+BJ9)="","",INDEX('Opinion Statement (DistHeat)'!$G:$G,BJ$8+BJ9))</f>
        <v>-- Select --</v>
      </c>
      <c r="BK13" s="188" t="str">
        <f>IF(INDEX('Opinion Statement (DistHeat)'!$A:$A,BK$8+BK9)="","",INDEX('Opinion Statement (DistHeat)'!$A:$A,BK$8+BK9))</f>
        <v>— Vyberte —</v>
      </c>
      <c r="BL13" s="188" t="str">
        <f>IF(INDEX('Opinion Statement (DistHeat)'!$C:$C,BL$8+BL9)="","",INDEX('Opinion Statement (DistHeat)'!$C:$C,BL$8+BL9))</f>
        <v/>
      </c>
      <c r="BM13" s="188" t="str">
        <f>IF(INDEX('Opinion Statement (DistHeat)'!$E:$E,BM$8+BM9)="","",INDEX('Opinion Statement (DistHeat)'!$E:$E,BM$8+BM9))</f>
        <v>-- Select --</v>
      </c>
      <c r="BN13" s="188" t="str">
        <f>IF(INDEX('Opinion Statement (DistHeat)'!$G:$G,BN$8+BN9)="","",INDEX('Opinion Statement (DistHeat)'!$G:$G,BN$8+BN9))</f>
        <v>-- Select --</v>
      </c>
      <c r="BO13" s="188" t="str">
        <f>IF(INDEX('Opinion Statement (DistHeat)'!$A:$A,BO$8+BO9)="","",INDEX('Opinion Statement (DistHeat)'!$A:$A,BO$8+BO9))</f>
        <v>— Vyberte —</v>
      </c>
      <c r="BP13" s="188" t="str">
        <f>IF(INDEX('Opinion Statement (DistHeat)'!$C:$C,BP$8+BP9)="","",INDEX('Opinion Statement (DistHeat)'!$C:$C,BP$8+BP9))</f>
        <v/>
      </c>
      <c r="BQ13" s="188" t="str">
        <f>IF(INDEX('Opinion Statement (DistHeat)'!$E:$E,BQ$8+BQ9)="","",INDEX('Opinion Statement (DistHeat)'!$E:$E,BQ$8+BQ9))</f>
        <v>-- Select --</v>
      </c>
      <c r="BR13" s="188" t="str">
        <f>IF(INDEX('Opinion Statement (DistHeat)'!$G:$G,BR$8+BR9)="","",INDEX('Opinion Statement (DistHeat)'!$G:$G,BR$8+BR9))</f>
        <v>-- Select --</v>
      </c>
      <c r="BS13" s="188" t="str">
        <f>IF(INDEX('Opinion Statement (DistHeat)'!$A:$A,BS$8+BS9)="","",INDEX('Opinion Statement (DistHeat)'!$A:$A,BS$8+BS9))</f>
        <v>— Vyberte —</v>
      </c>
      <c r="BT13" s="188" t="str">
        <f>IF(INDEX('Opinion Statement (DistHeat)'!$C:$C,BT$8+BT9)="","",INDEX('Opinion Statement (DistHeat)'!$C:$C,BT$8+BT9))</f>
        <v/>
      </c>
      <c r="BU13" s="188" t="str">
        <f>IF(INDEX('Opinion Statement (DistHeat)'!$E:$E,BU$8+BU9)="","",INDEX('Opinion Statement (DistHeat)'!$E:$E,BU$8+BU9))</f>
        <v>-- Select --</v>
      </c>
      <c r="BV13" s="188" t="str">
        <f>IF(INDEX('Opinion Statement (DistHeat)'!$G:$G,BV$8+BV9)="","",INDEX('Opinion Statement (DistHeat)'!$G:$G,BV$8+BV9))</f>
        <v>-- Select --</v>
      </c>
      <c r="BW13" s="188" t="str">
        <f>IF(INDEX('Opinion Statement (DistHeat)'!$A:$A,BW$8+BW9)="","",INDEX('Opinion Statement (DistHeat)'!$A:$A,BW$8+BW9))</f>
        <v>— Vyberte —</v>
      </c>
      <c r="BX13" s="188" t="str">
        <f>IF(INDEX('Opinion Statement (DistHeat)'!$C:$C,BX$8+BX9)="","",INDEX('Opinion Statement (DistHeat)'!$C:$C,BX$8+BX9))</f>
        <v/>
      </c>
      <c r="BY13" s="188" t="str">
        <f>IF(INDEX('Opinion Statement (DistHeat)'!$E:$E,BY$8+BY9)="","",INDEX('Opinion Statement (DistHeat)'!$E:$E,BY$8+BY9))</f>
        <v>-- Select --</v>
      </c>
      <c r="BZ13" s="188" t="str">
        <f>IF(INDEX('Opinion Statement (DistHeat)'!$G:$G,BZ$8+BZ9)="","",INDEX('Opinion Statement (DistHeat)'!$G:$G,BZ$8+BZ9))</f>
        <v>-- Select --</v>
      </c>
      <c r="CA13" s="188" t="str">
        <f>IF(INDEX('Opinion Statement (DistHeat)'!$A:$A,CA$8+CA9)="","",INDEX('Opinion Statement (DistHeat)'!$A:$A,CA$8+CA9))</f>
        <v>— Vyberte —</v>
      </c>
      <c r="CB13" s="188" t="str">
        <f>IF(INDEX('Opinion Statement (DistHeat)'!$C:$C,CB$8+CB9)="","",INDEX('Opinion Statement (DistHeat)'!$C:$C,CB$8+CB9))</f>
        <v/>
      </c>
      <c r="CC13" s="188" t="str">
        <f>IF(INDEX('Opinion Statement (DistHeat)'!$E:$E,CC$8+CC9)="","",INDEX('Opinion Statement (DistHeat)'!$E:$E,CC$8+CC9))</f>
        <v>-- Select --</v>
      </c>
      <c r="CD13" s="188" t="str">
        <f>IF(INDEX('Opinion Statement (DistHeat)'!$G:$G,CD$8+CD9)="","",INDEX('Opinion Statement (DistHeat)'!$G:$G,CD$8+CD9))</f>
        <v>-- Select --</v>
      </c>
      <c r="CE13" s="188" t="str">
        <f>IF(INDEX('Opinion Statement (DistHeat)'!$A:$A,CE$8+CE9)="","",INDEX('Opinion Statement (DistHeat)'!$A:$A,CE$8+CE9))</f>
        <v>— Vyberte —</v>
      </c>
      <c r="CF13" s="188" t="str">
        <f>IF(INDEX('Opinion Statement (DistHeat)'!$C:$C,CF$8+CF9)="","",INDEX('Opinion Statement (DistHeat)'!$C:$C,CF$8+CF9))</f>
        <v/>
      </c>
      <c r="CG13" s="188" t="str">
        <f>IF(INDEX('Opinion Statement (DistHeat)'!$E:$E,CG$8+CG9)="","",INDEX('Opinion Statement (DistHeat)'!$E:$E,CG$8+CG9))</f>
        <v>-- Select --</v>
      </c>
      <c r="CH13" s="188" t="str">
        <f>IF(INDEX('Opinion Statement (DistHeat)'!$G:$G,CH$8+CH9)="","",INDEX('Opinion Statement (DistHeat)'!$G:$G,CH$8+CH9))</f>
        <v>-- Select --</v>
      </c>
      <c r="CI13" s="188" t="str">
        <f>IF(INDEX('Opinion Statement (DistHeat)'!$A:$A,CI$8+CI9)="","",INDEX('Opinion Statement (DistHeat)'!$A:$A,CI$8+CI9))</f>
        <v>— Vyberte —</v>
      </c>
      <c r="CJ13" s="188" t="str">
        <f>IF(INDEX('Opinion Statement (DistHeat)'!$C:$C,CJ$8+CJ9)="","",INDEX('Opinion Statement (DistHeat)'!$C:$C,CJ$8+CJ9))</f>
        <v/>
      </c>
      <c r="CK13" s="188" t="str">
        <f>IF(INDEX('Opinion Statement (DistHeat)'!$E:$E,CK$8+CK9)="","",INDEX('Opinion Statement (DistHeat)'!$E:$E,CK$8+CK9))</f>
        <v>-- Select --</v>
      </c>
      <c r="CL13" s="188" t="str">
        <f>IF(INDEX('Opinion Statement (DistHeat)'!$G:$G,CL$8+CL9)="","",INDEX('Opinion Statement (DistHeat)'!$G:$G,CL$8+CL9))</f>
        <v>-- Select --</v>
      </c>
      <c r="CM13" s="188" t="str">
        <f>IF(INDEX('Opinion Statement (DistHeat)'!$A:$A,CM$8+CM9)="","",INDEX('Opinion Statement (DistHeat)'!$A:$A,CM$8+CM9))</f>
        <v>— Vyberte —</v>
      </c>
      <c r="CN13" s="188" t="str">
        <f>IF(INDEX('Opinion Statement (DistHeat)'!$C:$C,CN$8+CN9)="","",INDEX('Opinion Statement (DistHeat)'!$C:$C,CN$8+CN9))</f>
        <v/>
      </c>
      <c r="CO13" s="188" t="str">
        <f>IF(INDEX('Opinion Statement (DistHeat)'!$E:$E,CO$8+CO9)="","",INDEX('Opinion Statement (DistHeat)'!$E:$E,CO$8+CO9))</f>
        <v>-- Select --</v>
      </c>
      <c r="CP13" s="188" t="str">
        <f>IF(INDEX('Opinion Statement (DistHeat)'!$G:$G,CP$8+CP9)="","",INDEX('Opinion Statement (DistHeat)'!$G:$G,CP$8+CP9))</f>
        <v>-- Select --</v>
      </c>
      <c r="CQ13" s="188" t="str">
        <f>IF(INDEX('Opinion Statement (DistHeat)'!$A:$A,CQ$8+CQ9)="","",INDEX('Opinion Statement (DistHeat)'!$A:$A,CQ$8+CQ9))</f>
        <v>— Vyberte —</v>
      </c>
      <c r="CR13" s="188" t="str">
        <f>IF(INDEX('Opinion Statement (DistHeat)'!$C:$C,CR$8+CR9)="","",INDEX('Opinion Statement (DistHeat)'!$C:$C,CR$8+CR9))</f>
        <v/>
      </c>
      <c r="CS13" s="188" t="str">
        <f>IF(INDEX('Opinion Statement (DistHeat)'!$E:$E,CS$8+CS9)="","",INDEX('Opinion Statement (DistHeat)'!$E:$E,CS$8+CS9))</f>
        <v>-- Select --</v>
      </c>
      <c r="CT13" s="190" t="str">
        <f>IF(INDEX('Opinion Statement (DistHeat)'!$G:$G,CT$8+CT9)="","",INDEX('Opinion Statement (DistHeat)'!$G:$G,CT$8+CT9))</f>
        <v>-- Select --</v>
      </c>
      <c r="CU13" s="280" t="str">
        <f>IF(INDEX('Opinion Statement (DistHeat)'!$C:$C,CU$8+CU9+2)="","",INDEX('Opinion Statement (DistHeat)'!$C:$C,CU$8+CU9+2))</f>
        <v/>
      </c>
      <c r="CV13" s="281" t="str">
        <f>IF(INDEX('Opinion Statement (DistHeat)'!$D:$D,CV$8+CV9+2)="","",INDEX('Opinion Statement (DistHeat)'!$D:$D,CV$8+CV9+2))</f>
        <v/>
      </c>
      <c r="CW13" s="281" t="str">
        <f>IF(INDEX('Opinion Statement (DistHeat)'!$C:$C,CW$8+CW9+3)="","",INDEX('Opinion Statement (DistHeat)'!$C:$C,CW$8+CW9+3))</f>
        <v/>
      </c>
      <c r="CX13" s="281" t="str">
        <f>IF(INDEX('Opinion Statement (DistHeat)'!$D:$D,CX$8+CX9+3)="","",INDEX('Opinion Statement (DistHeat)'!$D:$D,CX$8+CX9+3))</f>
        <v/>
      </c>
      <c r="CY13" s="281" t="str">
        <f>IF(INDEX('Opinion Statement (DistHeat)'!$C:$C,CY$8+CY9+4)="","",INDEX('Opinion Statement (DistHeat)'!$C:$C,CY$8+CY9+4))</f>
        <v/>
      </c>
      <c r="CZ13" s="281" t="str">
        <f>IF(INDEX('Opinion Statement (DistHeat)'!$D:$D,CZ$8+CZ9+4)="","",INDEX('Opinion Statement (DistHeat)'!$D:$D,CZ$8+CZ9+4))</f>
        <v/>
      </c>
      <c r="DA13" s="281" t="str">
        <f>IF(INDEX('Opinion Statement (DistHeat)'!$C:$C,DA$8+DA9+5)="","",INDEX('Opinion Statement (DistHeat)'!$C:$C,DA$8+DA9+5))</f>
        <v/>
      </c>
      <c r="DB13" s="281" t="str">
        <f>IF(INDEX('Opinion Statement (DistHeat)'!$D:$D,DB$8+DB9+5)="","",INDEX('Opinion Statement (DistHeat)'!$D:$D,DB$8+DB9+5))</f>
        <v/>
      </c>
      <c r="DC13" s="281" t="str">
        <f>IF(INDEX('Opinion Statement (DistHeat)'!$C:$C,DC$8+DC9+6)="","",INDEX('Opinion Statement (DistHeat)'!$C:$C,DC$8+DC9+6))</f>
        <v/>
      </c>
      <c r="DD13" s="282" t="str">
        <f>IF(INDEX('Opinion Statement (DistHeat)'!$D:$D,DD$8+DD9+6)="","",INDEX('Opinion Statement (DistHeat)'!$D:$D,DD$8+DD9+6))</f>
        <v/>
      </c>
      <c r="DE13" s="188" t="str">
        <f>IF(INDEX('Opinion Statement (DistHeat)'!$A:$A,DE$8+DE9)="","",INDEX('Opinion Statement (DistHeat)'!$A:$A,DE$8+DE9))</f>
        <v>-- Select --</v>
      </c>
      <c r="DF13" s="188" t="str">
        <f>IF(INDEX('Opinion Statement (DistHeat)'!$C:$C,DF$8+DF9)="","",INDEX('Opinion Statement (DistHeat)'!$C:$C,DF$8+DF9))</f>
        <v/>
      </c>
      <c r="DG13" s="188" t="str">
        <f>IF(INDEX('Opinion Statement (DistHeat)'!$E:$E,DG$8+DG9)="","",INDEX('Opinion Statement (DistHeat)'!$E:$E,DG$8+DG9))</f>
        <v>-- Select --</v>
      </c>
      <c r="DH13" s="188" t="str">
        <f>IF(INDEX('Opinion Statement (DistHeat)'!$G:$G,DH$8+DH9)="","",INDEX('Opinion Statement (DistHeat)'!$G:$G,DH$8+DH9))</f>
        <v>-- Select --</v>
      </c>
      <c r="DI13" s="188" t="str">
        <f>IF(INDEX('Opinion Statement (DistHeat)'!$A:$A,DI$8+DI9)="","",INDEX('Opinion Statement (DistHeat)'!$A:$A,DI$8+DI9))</f>
        <v>-- Select --</v>
      </c>
      <c r="DJ13" s="188" t="str">
        <f>IF(INDEX('Opinion Statement (DistHeat)'!$C:$C,DJ$8+DJ9)="","",INDEX('Opinion Statement (DistHeat)'!$C:$C,DJ$8+DJ9))</f>
        <v/>
      </c>
      <c r="DK13" s="188" t="str">
        <f>IF(INDEX('Opinion Statement (DistHeat)'!$E:$E,DK$8+DK9)="","",INDEX('Opinion Statement (DistHeat)'!$E:$E,DK$8+DK9))</f>
        <v>-- Select --</v>
      </c>
      <c r="DL13" s="188" t="str">
        <f>IF(INDEX('Opinion Statement (DistHeat)'!$G:$G,DL$8+DL9)="","",INDEX('Opinion Statement (DistHeat)'!$G:$G,DL$8+DL9))</f>
        <v>-- Select --</v>
      </c>
      <c r="DM13" s="188" t="str">
        <f>IF(INDEX('Opinion Statement (DistHeat)'!$A:$A,DM$8+DM9)="","",INDEX('Opinion Statement (DistHeat)'!$A:$A,DM$8+DM9))</f>
        <v>-- Select --</v>
      </c>
      <c r="DN13" s="188" t="str">
        <f>IF(INDEX('Opinion Statement (DistHeat)'!$C:$C,DN$8+DN9)="","",INDEX('Opinion Statement (DistHeat)'!$C:$C,DN$8+DN9))</f>
        <v/>
      </c>
      <c r="DO13" s="188" t="str">
        <f>IF(INDEX('Opinion Statement (DistHeat)'!$E:$E,DO$8+DO9)="","",INDEX('Opinion Statement (DistHeat)'!$E:$E,DO$8+DO9))</f>
        <v>-- Select --</v>
      </c>
      <c r="DP13" s="188" t="str">
        <f>IF(INDEX('Opinion Statement (DistHeat)'!$G:$G,DP$8+DP9)="","",INDEX('Opinion Statement (DistHeat)'!$G:$G,DP$8+DP9))</f>
        <v>-- Select --</v>
      </c>
      <c r="DQ13" s="188" t="str">
        <f>IF(INDEX('Opinion Statement (DistHeat)'!$A:$A,DQ$8+DQ9)="","",INDEX('Opinion Statement (DistHeat)'!$A:$A,DQ$8+DQ9))</f>
        <v>-- Select --</v>
      </c>
      <c r="DR13" s="188" t="str">
        <f>IF(INDEX('Opinion Statement (DistHeat)'!$C:$C,DR$8+DR9)="","",INDEX('Opinion Statement (DistHeat)'!$C:$C,DR$8+DR9))</f>
        <v/>
      </c>
      <c r="DS13" s="188" t="str">
        <f>IF(INDEX('Opinion Statement (DistHeat)'!$E:$E,DS$8+DS9)="","",INDEX('Opinion Statement (DistHeat)'!$E:$E,DS$8+DS9))</f>
        <v>-- Select --</v>
      </c>
      <c r="DT13" s="188" t="str">
        <f>IF(INDEX('Opinion Statement (DistHeat)'!$G:$G,DT$8+DT9)="","",INDEX('Opinion Statement (DistHeat)'!$G:$G,DT$8+DT9))</f>
        <v>-- Select --</v>
      </c>
      <c r="DU13" s="188" t="str">
        <f>IF(INDEX('Opinion Statement (DistHeat)'!$A:$A,DU$8+DU9)="","",INDEX('Opinion Statement (DistHeat)'!$A:$A,DU$8+DU9))</f>
        <v>-- Select --</v>
      </c>
      <c r="DV13" s="188" t="str">
        <f>IF(INDEX('Opinion Statement (DistHeat)'!$C:$C,DV$8+DV9)="","",INDEX('Opinion Statement (DistHeat)'!$C:$C,DV$8+DV9))</f>
        <v/>
      </c>
      <c r="DW13" s="188" t="str">
        <f>IF(INDEX('Opinion Statement (DistHeat)'!$E:$E,DW$8+DW9)="","",INDEX('Opinion Statement (DistHeat)'!$E:$E,DW$8+DW9))</f>
        <v>-- Select --</v>
      </c>
      <c r="DX13" s="188" t="str">
        <f>IF(INDEX('Opinion Statement (DistHeat)'!$G:$G,DX$8+DX9)="","",INDEX('Opinion Statement (DistHeat)'!$G:$G,DX$8+DX9))</f>
        <v>-- Select --</v>
      </c>
      <c r="DY13" s="188" t="str">
        <f>IF(INDEX('Opinion Statement (DistHeat)'!$A:$A,DY$8+DY9)="","",INDEX('Opinion Statement (DistHeat)'!$A:$A,DY$8+DY9))</f>
        <v>-- Select --</v>
      </c>
      <c r="DZ13" s="188" t="str">
        <f>IF(INDEX('Opinion Statement (DistHeat)'!$C:$C,DZ$8+DZ9)="","",INDEX('Opinion Statement (DistHeat)'!$C:$C,DZ$8+DZ9))</f>
        <v/>
      </c>
      <c r="EA13" s="188" t="str">
        <f>IF(INDEX('Opinion Statement (DistHeat)'!$E:$E,EA$8+EA9)="","",INDEX('Opinion Statement (DistHeat)'!$E:$E,EA$8+EA9))</f>
        <v>-- Select --</v>
      </c>
      <c r="EB13" s="188" t="str">
        <f>IF(INDEX('Opinion Statement (DistHeat)'!$G:$G,EB$8+EB9)="","",INDEX('Opinion Statement (DistHeat)'!$G:$G,EB$8+EB9))</f>
        <v>-- Select --</v>
      </c>
      <c r="EC13" s="188" t="str">
        <f>IF(INDEX('Opinion Statement (DistHeat)'!$A:$A,EC$8+EC9)="","",INDEX('Opinion Statement (DistHeat)'!$A:$A,EC$8+EC9))</f>
        <v>-- Select --</v>
      </c>
      <c r="ED13" s="188" t="str">
        <f>IF(INDEX('Opinion Statement (DistHeat)'!$C:$C,ED$8+ED9)="","",INDEX('Opinion Statement (DistHeat)'!$C:$C,ED$8+ED9))</f>
        <v/>
      </c>
      <c r="EE13" s="188" t="str">
        <f>IF(INDEX('Opinion Statement (DistHeat)'!$E:$E,EE$8+EE9)="","",INDEX('Opinion Statement (DistHeat)'!$E:$E,EE$8+EE9))</f>
        <v>-- Select --</v>
      </c>
      <c r="EF13" s="188" t="str">
        <f>IF(INDEX('Opinion Statement (DistHeat)'!$G:$G,EF$8+EF9)="","",INDEX('Opinion Statement (DistHeat)'!$G:$G,EF$8+EF9))</f>
        <v>-- Select --</v>
      </c>
      <c r="EG13" s="188" t="str">
        <f>IF(INDEX('Opinion Statement (DistHeat)'!$A:$A,EG$8+EG9)="","",INDEX('Opinion Statement (DistHeat)'!$A:$A,EG$8+EG9))</f>
        <v>-- Select --</v>
      </c>
      <c r="EH13" s="188" t="str">
        <f>IF(INDEX('Opinion Statement (DistHeat)'!$C:$C,EH$8+EH9)="","",INDEX('Opinion Statement (DistHeat)'!$C:$C,EH$8+EH9))</f>
        <v/>
      </c>
      <c r="EI13" s="188" t="str">
        <f>IF(INDEX('Opinion Statement (DistHeat)'!$E:$E,EI$8+EI9)="","",INDEX('Opinion Statement (DistHeat)'!$E:$E,EI$8+EI9))</f>
        <v>-- Select --</v>
      </c>
      <c r="EJ13" s="188" t="str">
        <f>IF(INDEX('Opinion Statement (DistHeat)'!$G:$G,EJ$8+EJ9)="","",INDEX('Opinion Statement (DistHeat)'!$G:$G,EJ$8+EJ9))</f>
        <v>-- Select --</v>
      </c>
      <c r="EK13" s="188" t="str">
        <f>IF(INDEX('Opinion Statement (DistHeat)'!$A:$A,EK$8+EK9)="","",INDEX('Opinion Statement (DistHeat)'!$A:$A,EK$8+EK9))</f>
        <v>-- Select --</v>
      </c>
      <c r="EL13" s="188" t="str">
        <f>IF(INDEX('Opinion Statement (DistHeat)'!$C:$C,EL$8+EL9)="","",INDEX('Opinion Statement (DistHeat)'!$C:$C,EL$8+EL9))</f>
        <v/>
      </c>
      <c r="EM13" s="188" t="str">
        <f>IF(INDEX('Opinion Statement (DistHeat)'!$E:$E,EM$8+EM9)="","",INDEX('Opinion Statement (DistHeat)'!$E:$E,EM$8+EM9))</f>
        <v>-- Select --</v>
      </c>
      <c r="EN13" s="188" t="str">
        <f>IF(INDEX('Opinion Statement (DistHeat)'!$G:$G,EN$8+EN9)="","",INDEX('Opinion Statement (DistHeat)'!$G:$G,EN$8+EN9))</f>
        <v>-- Select --</v>
      </c>
      <c r="EO13" s="188" t="str">
        <f>IF(INDEX('Opinion Statement (DistHeat)'!$A:$A,EO$8+EO9)="","",INDEX('Opinion Statement (DistHeat)'!$A:$A,EO$8+EO9))</f>
        <v>-- Select --</v>
      </c>
      <c r="EP13" s="188" t="str">
        <f>IF(INDEX('Opinion Statement (DistHeat)'!$C:$C,EP$8+EP9)="","",INDEX('Opinion Statement (DistHeat)'!$C:$C,EP$8+EP9))</f>
        <v/>
      </c>
      <c r="EQ13" s="188" t="str">
        <f>IF(INDEX('Opinion Statement (DistHeat)'!$E:$E,EQ$8+EQ9)="","",INDEX('Opinion Statement (DistHeat)'!$E:$E,EQ$8+EQ9))</f>
        <v>-- Select --</v>
      </c>
      <c r="ER13" s="188" t="str">
        <f>IF(INDEX('Opinion Statement (DistHeat)'!$G:$G,ER$8+ER9)="","",INDEX('Opinion Statement (DistHeat)'!$G:$G,ER$8+ER9))</f>
        <v>-- Select --</v>
      </c>
      <c r="ES13" s="280" t="str">
        <f>IF(INDEX('Opinion Statement (DistHeat)'!$C:$C,ES$8+ES9+2)="","",INDEX('Opinion Statement (DistHeat)'!$C:$C,ES$8+ES9+2))</f>
        <v/>
      </c>
      <c r="ET13" s="281" t="str">
        <f>IF(INDEX('Opinion Statement (DistHeat)'!$D:$D,ET$8+ET9+2)="","",INDEX('Opinion Statement (DistHeat)'!$D:$D,ET$8+ET9+2))</f>
        <v/>
      </c>
      <c r="EU13" s="281" t="str">
        <f>IF(INDEX('Opinion Statement (DistHeat)'!$C:$C,EU$8+EU9+3)="","",INDEX('Opinion Statement (DistHeat)'!$C:$C,EU$8+EU9+3))</f>
        <v/>
      </c>
      <c r="EV13" s="281" t="str">
        <f>IF(INDEX('Opinion Statement (DistHeat)'!$D:$D,EV$8+EV9+3)="","",INDEX('Opinion Statement (DistHeat)'!$D:$D,EV$8+EV9+3))</f>
        <v/>
      </c>
      <c r="EW13" s="281" t="str">
        <f>IF(INDEX('Opinion Statement (DistHeat)'!$C:$C,EW$8+EW9+4)="","",INDEX('Opinion Statement (DistHeat)'!$C:$C,EW$8+EW9+4))</f>
        <v/>
      </c>
      <c r="EX13" s="281" t="str">
        <f>IF(INDEX('Opinion Statement (DistHeat)'!$D:$D,EX$8+EX9+4)="","",INDEX('Opinion Statement (DistHeat)'!$D:$D,EX$8+EX9+4))</f>
        <v/>
      </c>
      <c r="EY13" s="281" t="str">
        <f>IF(INDEX('Opinion Statement (DistHeat)'!$C:$C,EY$8+EY9+5)="","",INDEX('Opinion Statement (DistHeat)'!$C:$C,EY$8+EY9+5))</f>
        <v/>
      </c>
      <c r="EZ13" s="281" t="str">
        <f>IF(INDEX('Opinion Statement (DistHeat)'!$D:$D,EZ$8+EZ9+5)="","",INDEX('Opinion Statement (DistHeat)'!$D:$D,EZ$8+EZ9+5))</f>
        <v/>
      </c>
      <c r="FA13" s="281" t="str">
        <f>IF(INDEX('Opinion Statement (DistHeat)'!$C:$C,FA$8+FA9+6)="","",INDEX('Opinion Statement (DistHeat)'!$C:$C,FA$8+FA9+6))</f>
        <v/>
      </c>
      <c r="FB13" s="282" t="str">
        <f>IF(INDEX('Opinion Statement (DistHeat)'!$D:$D,FB$8+FB9+6)="","",INDEX('Opinion Statement (DistHeat)'!$D:$D,FB$8+FB9+6))</f>
        <v/>
      </c>
      <c r="FC13" s="188" t="str">
        <f>IF(INDEX('Opinion Statement (DistHeat)'!$A:$A,FC$8+FC9)="","",INDEX('Opinion Statement (DistHeat)'!$A:$A,FC$8+FC9))</f>
        <v>-- Select --</v>
      </c>
      <c r="FD13" s="188" t="str">
        <f>IF(INDEX('Opinion Statement (DistHeat)'!$C:$C,FD$8+FD9)="","",INDEX('Opinion Statement (DistHeat)'!$C:$C,FD$8+FD9))</f>
        <v/>
      </c>
      <c r="FE13" s="188" t="str">
        <f>IF(INDEX('Opinion Statement (DistHeat)'!$E:$E,FE$8+FE9)="","",INDEX('Opinion Statement (DistHeat)'!$E:$E,FE$8+FE9))</f>
        <v>-- Select --</v>
      </c>
      <c r="FF13" s="188" t="str">
        <f>IF(INDEX('Opinion Statement (DistHeat)'!$G:$G,FF$8+FF9)="","",INDEX('Opinion Statement (DistHeat)'!$G:$G,FF$8+FF9))</f>
        <v>-- Select --</v>
      </c>
      <c r="FG13" s="188" t="str">
        <f>IF(INDEX('Opinion Statement (DistHeat)'!$A:$A,FG$8+FG9)="","",INDEX('Opinion Statement (DistHeat)'!$A:$A,FG$8+FG9))</f>
        <v>-- Select --</v>
      </c>
      <c r="FH13" s="188" t="str">
        <f>IF(INDEX('Opinion Statement (DistHeat)'!$C:$C,FH$8+FH9)="","",INDEX('Opinion Statement (DistHeat)'!$C:$C,FH$8+FH9))</f>
        <v/>
      </c>
      <c r="FI13" s="188" t="str">
        <f>IF(INDEX('Opinion Statement (DistHeat)'!$E:$E,FI$8+FI9)="","",INDEX('Opinion Statement (DistHeat)'!$E:$E,FI$8+FI9))</f>
        <v>-- Select --</v>
      </c>
      <c r="FJ13" s="188" t="str">
        <f>IF(INDEX('Opinion Statement (DistHeat)'!$G:$G,FJ$8+FJ9)="","",INDEX('Opinion Statement (DistHeat)'!$G:$G,FJ$8+FJ9))</f>
        <v>-- Select --</v>
      </c>
      <c r="FK13" s="188" t="str">
        <f>IF(INDEX('Opinion Statement (DistHeat)'!$A:$A,FK$8+FK9)="","",INDEX('Opinion Statement (DistHeat)'!$A:$A,FK$8+FK9))</f>
        <v>-- Select --</v>
      </c>
      <c r="FL13" s="188" t="str">
        <f>IF(INDEX('Opinion Statement (DistHeat)'!$C:$C,FL$8+FL9)="","",INDEX('Opinion Statement (DistHeat)'!$C:$C,FL$8+FL9))</f>
        <v/>
      </c>
      <c r="FM13" s="188" t="str">
        <f>IF(INDEX('Opinion Statement (DistHeat)'!$E:$E,FM$8+FM9)="","",INDEX('Opinion Statement (DistHeat)'!$E:$E,FM$8+FM9))</f>
        <v>-- Select --</v>
      </c>
      <c r="FN13" s="188" t="str">
        <f>IF(INDEX('Opinion Statement (DistHeat)'!$G:$G,FN$8+FN9)="","",INDEX('Opinion Statement (DistHeat)'!$G:$G,FN$8+FN9))</f>
        <v>-- Select --</v>
      </c>
      <c r="FO13" s="188" t="str">
        <f>IF(INDEX('Opinion Statement (DistHeat)'!$A:$A,FO$8+FO9)="","",INDEX('Opinion Statement (DistHeat)'!$A:$A,FO$8+FO9))</f>
        <v>-- Select --</v>
      </c>
      <c r="FP13" s="188" t="str">
        <f>IF(INDEX('Opinion Statement (DistHeat)'!$C:$C,FP$8+FP9)="","",INDEX('Opinion Statement (DistHeat)'!$C:$C,FP$8+FP9))</f>
        <v/>
      </c>
      <c r="FQ13" s="188" t="str">
        <f>IF(INDEX('Opinion Statement (DistHeat)'!$E:$E,FQ$8+FQ9)="","",INDEX('Opinion Statement (DistHeat)'!$E:$E,FQ$8+FQ9))</f>
        <v>-- Select --</v>
      </c>
      <c r="FR13" s="188" t="str">
        <f>IF(INDEX('Opinion Statement (DistHeat)'!$G:$G,FR$8+FR9)="","",INDEX('Opinion Statement (DistHeat)'!$G:$G,FR$8+FR9))</f>
        <v>-- Select --</v>
      </c>
      <c r="FS13" s="188" t="str">
        <f>IF(INDEX('Opinion Statement (DistHeat)'!$A:$A,FS$8+FS9)="","",INDEX('Opinion Statement (DistHeat)'!$A:$A,FS$8+FS9))</f>
        <v>-- Select --</v>
      </c>
      <c r="FT13" s="188" t="str">
        <f>IF(INDEX('Opinion Statement (DistHeat)'!$C:$C,FT$8+FT9)="","",INDEX('Opinion Statement (DistHeat)'!$C:$C,FT$8+FT9))</f>
        <v/>
      </c>
      <c r="FU13" s="188" t="str">
        <f>IF(INDEX('Opinion Statement (DistHeat)'!$E:$E,FU$8+FU9)="","",INDEX('Opinion Statement (DistHeat)'!$E:$E,FU$8+FU9))</f>
        <v>-- Select --</v>
      </c>
      <c r="FV13" s="188" t="str">
        <f>IF(INDEX('Opinion Statement (DistHeat)'!$G:$G,FV$8+FV9)="","",INDEX('Opinion Statement (DistHeat)'!$G:$G,FV$8+FV9))</f>
        <v>-- Select --</v>
      </c>
      <c r="FW13" s="188" t="str">
        <f>IF(INDEX('Opinion Statement (DistHeat)'!$A:$A,FW$8+FW9)="","",INDEX('Opinion Statement (DistHeat)'!$A:$A,FW$8+FW9))</f>
        <v>-- Select --</v>
      </c>
      <c r="FX13" s="188" t="str">
        <f>IF(INDEX('Opinion Statement (DistHeat)'!$C:$C,FX$8+FX9)="","",INDEX('Opinion Statement (DistHeat)'!$C:$C,FX$8+FX9))</f>
        <v/>
      </c>
      <c r="FY13" s="188" t="str">
        <f>IF(INDEX('Opinion Statement (DistHeat)'!$E:$E,FY$8+FY9)="","",INDEX('Opinion Statement (DistHeat)'!$E:$E,FY$8+FY9))</f>
        <v>-- Select --</v>
      </c>
      <c r="FZ13" s="188" t="str">
        <f>IF(INDEX('Opinion Statement (DistHeat)'!$G:$G,FZ$8+FZ9)="","",INDEX('Opinion Statement (DistHeat)'!$G:$G,FZ$8+FZ9))</f>
        <v>-- Select --</v>
      </c>
      <c r="GA13" s="188" t="str">
        <f>IF(INDEX('Opinion Statement (DistHeat)'!$A:$A,GA$8+GA9)="","",INDEX('Opinion Statement (DistHeat)'!$A:$A,GA$8+GA9))</f>
        <v>-- Select --</v>
      </c>
      <c r="GB13" s="188" t="str">
        <f>IF(INDEX('Opinion Statement (DistHeat)'!$C:$C,GB$8+GB9)="","",INDEX('Opinion Statement (DistHeat)'!$C:$C,GB$8+GB9))</f>
        <v/>
      </c>
      <c r="GC13" s="188" t="str">
        <f>IF(INDEX('Opinion Statement (DistHeat)'!$E:$E,GC$8+GC9)="","",INDEX('Opinion Statement (DistHeat)'!$E:$E,GC$8+GC9))</f>
        <v>-- Select --</v>
      </c>
      <c r="GD13" s="188" t="str">
        <f>IF(INDEX('Opinion Statement (DistHeat)'!$G:$G,GD$8+GD9)="","",INDEX('Opinion Statement (DistHeat)'!$G:$G,GD$8+GD9))</f>
        <v>-- Select --</v>
      </c>
      <c r="GE13" s="188" t="str">
        <f>IF(INDEX('Opinion Statement (DistHeat)'!$A:$A,GE$8+GE9)="","",INDEX('Opinion Statement (DistHeat)'!$A:$A,GE$8+GE9))</f>
        <v>-- Select --</v>
      </c>
      <c r="GF13" s="188" t="str">
        <f>IF(INDEX('Opinion Statement (DistHeat)'!$C:$C,GF$8+GF9)="","",INDEX('Opinion Statement (DistHeat)'!$C:$C,GF$8+GF9))</f>
        <v/>
      </c>
      <c r="GG13" s="188" t="str">
        <f>IF(INDEX('Opinion Statement (DistHeat)'!$E:$E,GG$8+GG9)="","",INDEX('Opinion Statement (DistHeat)'!$E:$E,GG$8+GG9))</f>
        <v>-- Select --</v>
      </c>
      <c r="GH13" s="188" t="str">
        <f>IF(INDEX('Opinion Statement (DistHeat)'!$G:$G,GH$8+GH9)="","",INDEX('Opinion Statement (DistHeat)'!$G:$G,GH$8+GH9))</f>
        <v>-- Select --</v>
      </c>
      <c r="GI13" s="188" t="str">
        <f>IF(INDEX('Opinion Statement (DistHeat)'!$A:$A,GI$8+GI9)="","",INDEX('Opinion Statement (DistHeat)'!$A:$A,GI$8+GI9))</f>
        <v>-- Select --</v>
      </c>
      <c r="GJ13" s="188" t="str">
        <f>IF(INDEX('Opinion Statement (DistHeat)'!$C:$C,GJ$8+GJ9)="","",INDEX('Opinion Statement (DistHeat)'!$C:$C,GJ$8+GJ9))</f>
        <v/>
      </c>
      <c r="GK13" s="188" t="str">
        <f>IF(INDEX('Opinion Statement (DistHeat)'!$E:$E,GK$8+GK9)="","",INDEX('Opinion Statement (DistHeat)'!$E:$E,GK$8+GK9))</f>
        <v>-- Select --</v>
      </c>
      <c r="GL13" s="188" t="str">
        <f>IF(INDEX('Opinion Statement (DistHeat)'!$G:$G,GL$8+GL9)="","",INDEX('Opinion Statement (DistHeat)'!$G:$G,GL$8+GL9))</f>
        <v>-- Select --</v>
      </c>
      <c r="GM13" s="188" t="str">
        <f>IF(INDEX('Opinion Statement (DistHeat)'!$A:$A,GM$8+GM9)="","",INDEX('Opinion Statement (DistHeat)'!$A:$A,GM$8+GM9))</f>
        <v>-- Select --</v>
      </c>
      <c r="GN13" s="188" t="str">
        <f>IF(INDEX('Opinion Statement (DistHeat)'!$C:$C,GN$8+GN9)="","",INDEX('Opinion Statement (DistHeat)'!$C:$C,GN$8+GN9))</f>
        <v/>
      </c>
      <c r="GO13" s="188" t="str">
        <f>IF(INDEX('Opinion Statement (DistHeat)'!$E:$E,GO$8+GO9)="","",INDEX('Opinion Statement (DistHeat)'!$E:$E,GO$8+GO9))</f>
        <v>-- Select --</v>
      </c>
      <c r="GP13" s="188" t="str">
        <f>IF(INDEX('Opinion Statement (DistHeat)'!$G:$G,GP$8+GP9)="","",INDEX('Opinion Statement (DistHeat)'!$G:$G,GP$8+GP9))</f>
        <v>-- Select --</v>
      </c>
      <c r="GQ13" s="280" t="str">
        <f>IF(INDEX('Opinion Statement (DistHeat)'!$C:$C,GQ$8+GQ9+2)="","",INDEX('Opinion Statement (DistHeat)'!$C:$C,GQ$8+GQ9+2))</f>
        <v/>
      </c>
      <c r="GR13" s="281" t="str">
        <f>IF(INDEX('Opinion Statement (DistHeat)'!$D:$D,GR$8+GR9+2)="","",INDEX('Opinion Statement (DistHeat)'!$D:$D,GR$8+GR9+2))</f>
        <v/>
      </c>
      <c r="GS13" s="281" t="str">
        <f>IF(INDEX('Opinion Statement (DistHeat)'!$C:$C,GS$8+GS9+3)="","",INDEX('Opinion Statement (DistHeat)'!$C:$C,GS$8+GS9+3))</f>
        <v/>
      </c>
      <c r="GT13" s="281" t="str">
        <f>IF(INDEX('Opinion Statement (DistHeat)'!$D:$D,GT$8+GT9+3)="","",INDEX('Opinion Statement (DistHeat)'!$D:$D,GT$8+GT9+3))</f>
        <v/>
      </c>
      <c r="GU13" s="281" t="str">
        <f>IF(INDEX('Opinion Statement (DistHeat)'!$C:$C,GU$8+GU9+4)="","",INDEX('Opinion Statement (DistHeat)'!$C:$C,GU$8+GU9+4))</f>
        <v/>
      </c>
      <c r="GV13" s="281" t="str">
        <f>IF(INDEX('Opinion Statement (DistHeat)'!$D:$D,GV$8+GV9+4)="","",INDEX('Opinion Statement (DistHeat)'!$D:$D,GV$8+GV9+4))</f>
        <v/>
      </c>
      <c r="GW13" s="281" t="str">
        <f>IF(INDEX('Opinion Statement (DistHeat)'!$C:$C,GW$8+GW9+5)="","",INDEX('Opinion Statement (DistHeat)'!$C:$C,GW$8+GW9+5))</f>
        <v/>
      </c>
      <c r="GX13" s="281" t="str">
        <f>IF(INDEX('Opinion Statement (DistHeat)'!$D:$D,GX$8+GX9+5)="","",INDEX('Opinion Statement (DistHeat)'!$D:$D,GX$8+GX9+5))</f>
        <v/>
      </c>
      <c r="GY13" s="281" t="str">
        <f>IF(INDEX('Opinion Statement (DistHeat)'!$C:$C,GY$8+GY9+6)="","",INDEX('Opinion Statement (DistHeat)'!$C:$C,GY$8+GY9+6))</f>
        <v/>
      </c>
      <c r="GZ13" s="282" t="str">
        <f>IF(INDEX('Opinion Statement (DistHeat)'!$D:$D,GZ$8+GZ9+6)="","",INDEX('Opinion Statement (DistHeat)'!$D:$D,GZ$8+GZ9+6))</f>
        <v/>
      </c>
      <c r="HA13" s="188" t="str">
        <f>IF(INDEX('Opinion Statement (DistHeat)'!$A:$A,HA$8+HA9)="","",INDEX('Opinion Statement (DistHeat)'!$A:$A,HA$8+HA9))</f>
        <v>-- Select --</v>
      </c>
      <c r="HB13" s="188" t="str">
        <f>IF(INDEX('Opinion Statement (DistHeat)'!$C:$C,HB$8+HB9)="","",INDEX('Opinion Statement (DistHeat)'!$C:$C,HB$8+HB9))</f>
        <v/>
      </c>
      <c r="HC13" s="188" t="str">
        <f>IF(INDEX('Opinion Statement (DistHeat)'!$E:$E,HC$8+HC9)="","",INDEX('Opinion Statement (DistHeat)'!$E:$E,HC$8+HC9))</f>
        <v>-- Select --</v>
      </c>
      <c r="HD13" s="188" t="str">
        <f>IF(INDEX('Opinion Statement (DistHeat)'!$G:$G,HD$8+HD9)="","",INDEX('Opinion Statement (DistHeat)'!$G:$G,HD$8+HD9))</f>
        <v>-- Select --</v>
      </c>
      <c r="HE13" s="188" t="str">
        <f>IF(INDEX('Opinion Statement (DistHeat)'!$A:$A,HE$8+HE9)="","",INDEX('Opinion Statement (DistHeat)'!$A:$A,HE$8+HE9))</f>
        <v>-- Select --</v>
      </c>
      <c r="HF13" s="188" t="str">
        <f>IF(INDEX('Opinion Statement (DistHeat)'!$C:$C,HF$8+HF9)="","",INDEX('Opinion Statement (DistHeat)'!$C:$C,HF$8+HF9))</f>
        <v/>
      </c>
      <c r="HG13" s="188" t="str">
        <f>IF(INDEX('Opinion Statement (DistHeat)'!$E:$E,HG$8+HG9)="","",INDEX('Opinion Statement (DistHeat)'!$E:$E,HG$8+HG9))</f>
        <v>-- Select --</v>
      </c>
      <c r="HH13" s="188" t="str">
        <f>IF(INDEX('Opinion Statement (DistHeat)'!$G:$G,HH$8+HH9)="","",INDEX('Opinion Statement (DistHeat)'!$G:$G,HH$8+HH9))</f>
        <v>-- Select --</v>
      </c>
      <c r="HI13" s="188" t="str">
        <f>IF(INDEX('Opinion Statement (DistHeat)'!$A:$A,HI$8+HI9)="","",INDEX('Opinion Statement (DistHeat)'!$A:$A,HI$8+HI9))</f>
        <v>-- Select --</v>
      </c>
      <c r="HJ13" s="188" t="str">
        <f>IF(INDEX('Opinion Statement (DistHeat)'!$C:$C,HJ$8+HJ9)="","",INDEX('Opinion Statement (DistHeat)'!$C:$C,HJ$8+HJ9))</f>
        <v/>
      </c>
      <c r="HK13" s="188" t="str">
        <f>IF(INDEX('Opinion Statement (DistHeat)'!$E:$E,HK$8+HK9)="","",INDEX('Opinion Statement (DistHeat)'!$E:$E,HK$8+HK9))</f>
        <v>-- Select --</v>
      </c>
      <c r="HL13" s="188" t="str">
        <f>IF(INDEX('Opinion Statement (DistHeat)'!$G:$G,HL$8+HL9)="","",INDEX('Opinion Statement (DistHeat)'!$G:$G,HL$8+HL9))</f>
        <v>-- Select --</v>
      </c>
      <c r="HM13" s="188" t="str">
        <f>IF(INDEX('Opinion Statement (DistHeat)'!$A:$A,HM$8+HM9)="","",INDEX('Opinion Statement (DistHeat)'!$A:$A,HM$8+HM9))</f>
        <v>-- Select --</v>
      </c>
      <c r="HN13" s="188" t="str">
        <f>IF(INDEX('Opinion Statement (DistHeat)'!$C:$C,HN$8+HN9)="","",INDEX('Opinion Statement (DistHeat)'!$C:$C,HN$8+HN9))</f>
        <v/>
      </c>
      <c r="HO13" s="188" t="str">
        <f>IF(INDEX('Opinion Statement (DistHeat)'!$E:$E,HO$8+HO9)="","",INDEX('Opinion Statement (DistHeat)'!$E:$E,HO$8+HO9))</f>
        <v>-- Select --</v>
      </c>
      <c r="HP13" s="188" t="str">
        <f>IF(INDEX('Opinion Statement (DistHeat)'!$G:$G,HP$8+HP9)="","",INDEX('Opinion Statement (DistHeat)'!$G:$G,HP$8+HP9))</f>
        <v>-- Select --</v>
      </c>
      <c r="HQ13" s="188" t="str">
        <f>IF(INDEX('Opinion Statement (DistHeat)'!$A:$A,HQ$8+HQ9)="","",INDEX('Opinion Statement (DistHeat)'!$A:$A,HQ$8+HQ9))</f>
        <v>-- Select --</v>
      </c>
      <c r="HR13" s="188" t="str">
        <f>IF(INDEX('Opinion Statement (DistHeat)'!$C:$C,HR$8+HR9)="","",INDEX('Opinion Statement (DistHeat)'!$C:$C,HR$8+HR9))</f>
        <v/>
      </c>
      <c r="HS13" s="188" t="str">
        <f>IF(INDEX('Opinion Statement (DistHeat)'!$E:$E,HS$8+HS9)="","",INDEX('Opinion Statement (DistHeat)'!$E:$E,HS$8+HS9))</f>
        <v>-- Select --</v>
      </c>
      <c r="HT13" s="188" t="str">
        <f>IF(INDEX('Opinion Statement (DistHeat)'!$G:$G,HT$8+HT9)="","",INDEX('Opinion Statement (DistHeat)'!$G:$G,HT$8+HT9))</f>
        <v>-- Select --</v>
      </c>
      <c r="HU13" s="188" t="str">
        <f>IF(INDEX('Opinion Statement (DistHeat)'!$A:$A,HU$8+HU9)="","",INDEX('Opinion Statement (DistHeat)'!$A:$A,HU$8+HU9))</f>
        <v>-- Select --</v>
      </c>
      <c r="HV13" s="188" t="str">
        <f>IF(INDEX('Opinion Statement (DistHeat)'!$C:$C,HV$8+HV9)="","",INDEX('Opinion Statement (DistHeat)'!$C:$C,HV$8+HV9))</f>
        <v/>
      </c>
      <c r="HW13" s="188" t="str">
        <f>IF(INDEX('Opinion Statement (DistHeat)'!$E:$E,HW$8+HW9)="","",INDEX('Opinion Statement (DistHeat)'!$E:$E,HW$8+HW9))</f>
        <v>-- Select --</v>
      </c>
      <c r="HX13" s="188" t="str">
        <f>IF(INDEX('Opinion Statement (DistHeat)'!$G:$G,HX$8+HX9)="","",INDEX('Opinion Statement (DistHeat)'!$G:$G,HX$8+HX9))</f>
        <v>-- Select --</v>
      </c>
      <c r="HY13" s="188" t="str">
        <f>IF(INDEX('Opinion Statement (DistHeat)'!$A:$A,HY$8+HY9)="","",INDEX('Opinion Statement (DistHeat)'!$A:$A,HY$8+HY9))</f>
        <v>-- Select --</v>
      </c>
      <c r="HZ13" s="188" t="str">
        <f>IF(INDEX('Opinion Statement (DistHeat)'!$C:$C,HZ$8+HZ9)="","",INDEX('Opinion Statement (DistHeat)'!$C:$C,HZ$8+HZ9))</f>
        <v/>
      </c>
      <c r="IA13" s="188" t="str">
        <f>IF(INDEX('Opinion Statement (DistHeat)'!$E:$E,IA$8+IA9)="","",INDEX('Opinion Statement (DistHeat)'!$E:$E,IA$8+IA9))</f>
        <v>-- Select --</v>
      </c>
      <c r="IB13" s="188" t="str">
        <f>IF(INDEX('Opinion Statement (DistHeat)'!$G:$G,IB$8+IB9)="","",INDEX('Opinion Statement (DistHeat)'!$G:$G,IB$8+IB9))</f>
        <v>-- Select --</v>
      </c>
      <c r="IC13" s="188" t="str">
        <f>IF(INDEX('Opinion Statement (DistHeat)'!$A:$A,IC$8+IC9)="","",INDEX('Opinion Statement (DistHeat)'!$A:$A,IC$8+IC9))</f>
        <v>-- Select --</v>
      </c>
      <c r="ID13" s="188" t="str">
        <f>IF(INDEX('Opinion Statement (DistHeat)'!$C:$C,ID$8+ID9)="","",INDEX('Opinion Statement (DistHeat)'!$C:$C,ID$8+ID9))</f>
        <v/>
      </c>
      <c r="IE13" s="188" t="str">
        <f>IF(INDEX('Opinion Statement (DistHeat)'!$E:$E,IE$8+IE9)="","",INDEX('Opinion Statement (DistHeat)'!$E:$E,IE$8+IE9))</f>
        <v>-- Select --</v>
      </c>
      <c r="IF13" s="188" t="str">
        <f>IF(INDEX('Opinion Statement (DistHeat)'!$G:$G,IF$8+IF9)="","",INDEX('Opinion Statement (DistHeat)'!$G:$G,IF$8+IF9))</f>
        <v>-- Select --</v>
      </c>
      <c r="IG13" s="188" t="str">
        <f>IF(INDEX('Opinion Statement (DistHeat)'!$A:$A,IG$8+IG9)="","",INDEX('Opinion Statement (DistHeat)'!$A:$A,IG$8+IG9))</f>
        <v>-- Select --</v>
      </c>
      <c r="IH13" s="188" t="str">
        <f>IF(INDEX('Opinion Statement (DistHeat)'!$C:$C,IH$8+IH9)="","",INDEX('Opinion Statement (DistHeat)'!$C:$C,IH$8+IH9))</f>
        <v/>
      </c>
      <c r="II13" s="188" t="str">
        <f>IF(INDEX('Opinion Statement (DistHeat)'!$E:$E,II$8+II9)="","",INDEX('Opinion Statement (DistHeat)'!$E:$E,II$8+II9))</f>
        <v>-- Select --</v>
      </c>
      <c r="IJ13" s="188" t="str">
        <f>IF(INDEX('Opinion Statement (DistHeat)'!$G:$G,IJ$8+IJ9)="","",INDEX('Opinion Statement (DistHeat)'!$G:$G,IJ$8+IJ9))</f>
        <v>-- Select --</v>
      </c>
      <c r="IK13" s="188" t="str">
        <f>IF(INDEX('Opinion Statement (DistHeat)'!$A:$A,IK$8+IK9)="","",INDEX('Opinion Statement (DistHeat)'!$A:$A,IK$8+IK9))</f>
        <v>-- Select --</v>
      </c>
      <c r="IL13" s="188" t="str">
        <f>IF(INDEX('Opinion Statement (DistHeat)'!$C:$C,IL$8+IL9)="","",INDEX('Opinion Statement (DistHeat)'!$C:$C,IL$8+IL9))</f>
        <v/>
      </c>
      <c r="IM13" s="188" t="str">
        <f>IF(INDEX('Opinion Statement (DistHeat)'!$E:$E,IM$8+IM9)="","",INDEX('Opinion Statement (DistHeat)'!$E:$E,IM$8+IM9))</f>
        <v>-- Select --</v>
      </c>
      <c r="IN13" s="188" t="str">
        <f>IF(INDEX('Opinion Statement (DistHeat)'!$G:$G,IN$8+IN9)="","",INDEX('Opinion Statement (DistHeat)'!$G:$G,IN$8+IN9))</f>
        <v>-- Select --</v>
      </c>
      <c r="IO13" s="280" t="str">
        <f>IF(INDEX('Opinion Statement (DistHeat)'!$C:$C,IO$8+IO9+2)="","",INDEX('Opinion Statement (DistHeat)'!$C:$C,IO$8+IO9+2))</f>
        <v/>
      </c>
      <c r="IP13" s="281" t="str">
        <f>IF(INDEX('Opinion Statement (DistHeat)'!$D:$D,IP$8+IP9+2)="","",INDEX('Opinion Statement (DistHeat)'!$D:$D,IP$8+IP9+2))</f>
        <v/>
      </c>
      <c r="IQ13" s="281" t="str">
        <f>IF(INDEX('Opinion Statement (DistHeat)'!$C:$C,IQ$8+IQ9+3)="","",INDEX('Opinion Statement (DistHeat)'!$C:$C,IQ$8+IQ9+3))</f>
        <v/>
      </c>
      <c r="IR13" s="281" t="str">
        <f>IF(INDEX('Opinion Statement (DistHeat)'!$D:$D,IR$8+IR9+3)="","",INDEX('Opinion Statement (DistHeat)'!$D:$D,IR$8+IR9+3))</f>
        <v/>
      </c>
      <c r="IS13" s="281" t="str">
        <f>IF(INDEX('Opinion Statement (DistHeat)'!$C:$C,IS$8+IS9+4)="","",INDEX('Opinion Statement (DistHeat)'!$C:$C,IS$8+IS9+4))</f>
        <v/>
      </c>
      <c r="IT13" s="281" t="str">
        <f>IF(INDEX('Opinion Statement (DistHeat)'!$D:$D,IT$8+IT9+4)="","",INDEX('Opinion Statement (DistHeat)'!$D:$D,IT$8+IT9+4))</f>
        <v/>
      </c>
      <c r="IU13" s="281" t="str">
        <f>IF(INDEX('Opinion Statement (DistHeat)'!$C:$C,IU$8+IU9+5)="","",INDEX('Opinion Statement (DistHeat)'!$C:$C,IU$8+IU9+5))</f>
        <v/>
      </c>
      <c r="IV13" s="281" t="str">
        <f>IF(INDEX('Opinion Statement (DistHeat)'!$D:$D,IV$8+IV9+5)="","",INDEX('Opinion Statement (DistHeat)'!$D:$D,IV$8+IV9+5))</f>
        <v/>
      </c>
      <c r="IW13" s="281" t="str">
        <f>IF(INDEX('Opinion Statement (DistHeat)'!$C:$C,IW$8+IW9+6)="","",INDEX('Opinion Statement (DistHeat)'!$C:$C,IW$8+IW9+6))</f>
        <v/>
      </c>
      <c r="IX13" s="282" t="str">
        <f>IF(INDEX('Opinion Statement (DistHeat)'!$D:$D,IX$8+IX9+6)="","",INDEX('Opinion Statement (DistHeat)'!$D:$D,IX$8+IX9+6))</f>
        <v/>
      </c>
      <c r="IY13" s="188" t="str">
        <f>IF(INDEX('Opinion Statement (DistHeat)'!$A:$A,IY$8+IY9)="","",INDEX('Opinion Statement (DistHeat)'!$A:$A,IY$8+IY9))</f>
        <v>-- Select --</v>
      </c>
      <c r="IZ13" s="188" t="str">
        <f>IF(INDEX('Opinion Statement (DistHeat)'!$C:$C,IZ$8+IZ9)="","",INDEX('Opinion Statement (DistHeat)'!$C:$C,IZ$8+IZ9))</f>
        <v/>
      </c>
      <c r="JA13" s="188" t="str">
        <f>IF(INDEX('Opinion Statement (DistHeat)'!$E:$E,JA$8+JA9)="","",INDEX('Opinion Statement (DistHeat)'!$E:$E,JA$8+JA9))</f>
        <v>-- Select --</v>
      </c>
      <c r="JB13" s="188" t="str">
        <f>IF(INDEX('Opinion Statement (DistHeat)'!$G:$G,JB$8+JB9)="","",INDEX('Opinion Statement (DistHeat)'!$G:$G,JB$8+JB9))</f>
        <v>-- Select --</v>
      </c>
      <c r="JC13" s="188" t="str">
        <f>IF(INDEX('Opinion Statement (DistHeat)'!$A:$A,JC$8+JC9)="","",INDEX('Opinion Statement (DistHeat)'!$A:$A,JC$8+JC9))</f>
        <v>-- Select --</v>
      </c>
      <c r="JD13" s="188" t="str">
        <f>IF(INDEX('Opinion Statement (DistHeat)'!$C:$C,JD$8+JD9)="","",INDEX('Opinion Statement (DistHeat)'!$C:$C,JD$8+JD9))</f>
        <v/>
      </c>
      <c r="JE13" s="188" t="str">
        <f>IF(INDEX('Opinion Statement (DistHeat)'!$E:$E,JE$8+JE9)="","",INDEX('Opinion Statement (DistHeat)'!$E:$E,JE$8+JE9))</f>
        <v>-- Select --</v>
      </c>
      <c r="JF13" s="188" t="str">
        <f>IF(INDEX('Opinion Statement (DistHeat)'!$G:$G,JF$8+JF9)="","",INDEX('Opinion Statement (DistHeat)'!$G:$G,JF$8+JF9))</f>
        <v>-- Select --</v>
      </c>
      <c r="JG13" s="188" t="str">
        <f>IF(INDEX('Opinion Statement (DistHeat)'!$A:$A,JG$8+JG9)="","",INDEX('Opinion Statement (DistHeat)'!$A:$A,JG$8+JG9))</f>
        <v>-- Select --</v>
      </c>
      <c r="JH13" s="188" t="str">
        <f>IF(INDEX('Opinion Statement (DistHeat)'!$C:$C,JH$8+JH9)="","",INDEX('Opinion Statement (DistHeat)'!$C:$C,JH$8+JH9))</f>
        <v/>
      </c>
      <c r="JI13" s="188" t="str">
        <f>IF(INDEX('Opinion Statement (DistHeat)'!$E:$E,JI$8+JI9)="","",INDEX('Opinion Statement (DistHeat)'!$E:$E,JI$8+JI9))</f>
        <v>-- Select --</v>
      </c>
      <c r="JJ13" s="188" t="str">
        <f>IF(INDEX('Opinion Statement (DistHeat)'!$G:$G,JJ$8+JJ9)="","",INDEX('Opinion Statement (DistHeat)'!$G:$G,JJ$8+JJ9))</f>
        <v>-- Select --</v>
      </c>
      <c r="JK13" s="188" t="str">
        <f>IF(INDEX('Opinion Statement (DistHeat)'!$A:$A,JK$8+JK9)="","",INDEX('Opinion Statement (DistHeat)'!$A:$A,JK$8+JK9))</f>
        <v>-- Select --</v>
      </c>
      <c r="JL13" s="188" t="str">
        <f>IF(INDEX('Opinion Statement (DistHeat)'!$C:$C,JL$8+JL9)="","",INDEX('Opinion Statement (DistHeat)'!$C:$C,JL$8+JL9))</f>
        <v/>
      </c>
      <c r="JM13" s="188" t="str">
        <f>IF(INDEX('Opinion Statement (DistHeat)'!$E:$E,JM$8+JM9)="","",INDEX('Opinion Statement (DistHeat)'!$E:$E,JM$8+JM9))</f>
        <v>-- Select --</v>
      </c>
      <c r="JN13" s="188" t="str">
        <f>IF(INDEX('Opinion Statement (DistHeat)'!$G:$G,JN$8+JN9)="","",INDEX('Opinion Statement (DistHeat)'!$G:$G,JN$8+JN9))</f>
        <v>-- Select --</v>
      </c>
      <c r="JO13" s="188" t="str">
        <f>IF(INDEX('Opinion Statement (DistHeat)'!$A:$A,JO$8+JO9)="","",INDEX('Opinion Statement (DistHeat)'!$A:$A,JO$8+JO9))</f>
        <v>-- Select --</v>
      </c>
      <c r="JP13" s="188" t="str">
        <f>IF(INDEX('Opinion Statement (DistHeat)'!$C:$C,JP$8+JP9)="","",INDEX('Opinion Statement (DistHeat)'!$C:$C,JP$8+JP9))</f>
        <v/>
      </c>
      <c r="JQ13" s="188" t="str">
        <f>IF(INDEX('Opinion Statement (DistHeat)'!$E:$E,JQ$8+JQ9)="","",INDEX('Opinion Statement (DistHeat)'!$E:$E,JQ$8+JQ9))</f>
        <v>-- Select --</v>
      </c>
      <c r="JR13" s="188" t="str">
        <f>IF(INDEX('Opinion Statement (DistHeat)'!$G:$G,JR$8+JR9)="","",INDEX('Opinion Statement (DistHeat)'!$G:$G,JR$8+JR9))</f>
        <v>-- Select --</v>
      </c>
      <c r="JS13" s="188" t="str">
        <f>IF(INDEX('Opinion Statement (DistHeat)'!$A:$A,JS$8+JS9)="","",INDEX('Opinion Statement (DistHeat)'!$A:$A,JS$8+JS9))</f>
        <v>-- Select --</v>
      </c>
      <c r="JT13" s="188" t="str">
        <f>IF(INDEX('Opinion Statement (DistHeat)'!$C:$C,JT$8+JT9)="","",INDEX('Opinion Statement (DistHeat)'!$C:$C,JT$8+JT9))</f>
        <v/>
      </c>
      <c r="JU13" s="188" t="str">
        <f>IF(INDEX('Opinion Statement (DistHeat)'!$E:$E,JU$8+JU9)="","",INDEX('Opinion Statement (DistHeat)'!$E:$E,JU$8+JU9))</f>
        <v>-- Select --</v>
      </c>
      <c r="JV13" s="188" t="str">
        <f>IF(INDEX('Opinion Statement (DistHeat)'!$G:$G,JV$8+JV9)="","",INDEX('Opinion Statement (DistHeat)'!$G:$G,JV$8+JV9))</f>
        <v>-- Select --</v>
      </c>
      <c r="JW13" s="188" t="str">
        <f>IF(INDEX('Opinion Statement (DistHeat)'!$A:$A,JW$8+JW9)="","",INDEX('Opinion Statement (DistHeat)'!$A:$A,JW$8+JW9))</f>
        <v>-- Select --</v>
      </c>
      <c r="JX13" s="188" t="str">
        <f>IF(INDEX('Opinion Statement (DistHeat)'!$C:$C,JX$8+JX9)="","",INDEX('Opinion Statement (DistHeat)'!$C:$C,JX$8+JX9))</f>
        <v/>
      </c>
      <c r="JY13" s="188" t="str">
        <f>IF(INDEX('Opinion Statement (DistHeat)'!$E:$E,JY$8+JY9)="","",INDEX('Opinion Statement (DistHeat)'!$E:$E,JY$8+JY9))</f>
        <v>-- Select --</v>
      </c>
      <c r="JZ13" s="188" t="str">
        <f>IF(INDEX('Opinion Statement (DistHeat)'!$G:$G,JZ$8+JZ9)="","",INDEX('Opinion Statement (DistHeat)'!$G:$G,JZ$8+JZ9))</f>
        <v>-- Select --</v>
      </c>
      <c r="KA13" s="188" t="str">
        <f>IF(INDEX('Opinion Statement (DistHeat)'!$A:$A,KA$8+KA9)="","",INDEX('Opinion Statement (DistHeat)'!$A:$A,KA$8+KA9))</f>
        <v>-- Select --</v>
      </c>
      <c r="KB13" s="188" t="str">
        <f>IF(INDEX('Opinion Statement (DistHeat)'!$C:$C,KB$8+KB9)="","",INDEX('Opinion Statement (DistHeat)'!$C:$C,KB$8+KB9))</f>
        <v/>
      </c>
      <c r="KC13" s="188" t="str">
        <f>IF(INDEX('Opinion Statement (DistHeat)'!$E:$E,KC$8+KC9)="","",INDEX('Opinion Statement (DistHeat)'!$E:$E,KC$8+KC9))</f>
        <v>-- Select --</v>
      </c>
      <c r="KD13" s="188" t="str">
        <f>IF(INDEX('Opinion Statement (DistHeat)'!$G:$G,KD$8+KD9)="","",INDEX('Opinion Statement (DistHeat)'!$G:$G,KD$8+KD9))</f>
        <v>-- Select --</v>
      </c>
      <c r="KE13" s="188" t="str">
        <f>IF(INDEX('Opinion Statement (DistHeat)'!$A:$A,KE$8+KE9)="","",INDEX('Opinion Statement (DistHeat)'!$A:$A,KE$8+KE9))</f>
        <v>-- Select --</v>
      </c>
      <c r="KF13" s="188" t="str">
        <f>IF(INDEX('Opinion Statement (DistHeat)'!$C:$C,KF$8+KF9)="","",INDEX('Opinion Statement (DistHeat)'!$C:$C,KF$8+KF9))</f>
        <v/>
      </c>
      <c r="KG13" s="188" t="str">
        <f>IF(INDEX('Opinion Statement (DistHeat)'!$E:$E,KG$8+KG9)="","",INDEX('Opinion Statement (DistHeat)'!$E:$E,KG$8+KG9))</f>
        <v>-- Select --</v>
      </c>
      <c r="KH13" s="188" t="str">
        <f>IF(INDEX('Opinion Statement (DistHeat)'!$G:$G,KH$8+KH9)="","",INDEX('Opinion Statement (DistHeat)'!$G:$G,KH$8+KH9))</f>
        <v>-- Select --</v>
      </c>
      <c r="KI13" s="188" t="str">
        <f>IF(INDEX('Opinion Statement (DistHeat)'!$A:$A,KI$8+KI9)="","",INDEX('Opinion Statement (DistHeat)'!$A:$A,KI$8+KI9))</f>
        <v>-- Select --</v>
      </c>
      <c r="KJ13" s="188" t="str">
        <f>IF(INDEX('Opinion Statement (DistHeat)'!$C:$C,KJ$8+KJ9)="","",INDEX('Opinion Statement (DistHeat)'!$C:$C,KJ$8+KJ9))</f>
        <v/>
      </c>
      <c r="KK13" s="188" t="str">
        <f>IF(INDEX('Opinion Statement (DistHeat)'!$E:$E,KK$8+KK9)="","",INDEX('Opinion Statement (DistHeat)'!$E:$E,KK$8+KK9))</f>
        <v>-- Select --</v>
      </c>
      <c r="KL13" s="188" t="str">
        <f>IF(INDEX('Opinion Statement (DistHeat)'!$G:$G,KL$8+KL9)="","",INDEX('Opinion Statement (DistHeat)'!$G:$G,KL$8+KL9))</f>
        <v>-- Select --</v>
      </c>
      <c r="KM13" s="280" t="str">
        <f>IF(INDEX('Opinion Statement (DistHeat)'!$C:$C,KM$8+KM9+2)="","",INDEX('Opinion Statement (DistHeat)'!$C:$C,KM$8+KM9+2))</f>
        <v/>
      </c>
      <c r="KN13" s="281" t="str">
        <f>IF(INDEX('Opinion Statement (DistHeat)'!$D:$D,KN$8+KN9+2)="","",INDEX('Opinion Statement (DistHeat)'!$D:$D,KN$8+KN9+2))</f>
        <v/>
      </c>
      <c r="KO13" s="281" t="str">
        <f>IF(INDEX('Opinion Statement (DistHeat)'!$C:$C,KO$8+KO9+3)="","",INDEX('Opinion Statement (DistHeat)'!$C:$C,KO$8+KO9+3))</f>
        <v/>
      </c>
      <c r="KP13" s="281" t="str">
        <f>IF(INDEX('Opinion Statement (DistHeat)'!$D:$D,KP$8+KP9+3)="","",INDEX('Opinion Statement (DistHeat)'!$D:$D,KP$8+KP9+3))</f>
        <v/>
      </c>
      <c r="KQ13" s="281" t="str">
        <f>IF(INDEX('Opinion Statement (DistHeat)'!$C:$C,KQ$8+KQ9+4)="","",INDEX('Opinion Statement (DistHeat)'!$C:$C,KQ$8+KQ9+4))</f>
        <v/>
      </c>
      <c r="KR13" s="281" t="str">
        <f>IF(INDEX('Opinion Statement (DistHeat)'!$D:$D,KR$8+KR9+4)="","",INDEX('Opinion Statement (DistHeat)'!$D:$D,KR$8+KR9+4))</f>
        <v/>
      </c>
      <c r="KS13" s="281" t="str">
        <f>IF(INDEX('Opinion Statement (DistHeat)'!$C:$C,KS$8+KS9+5)="","",INDEX('Opinion Statement (DistHeat)'!$C:$C,KS$8+KS9+5))</f>
        <v/>
      </c>
      <c r="KT13" s="281" t="str">
        <f>IF(INDEX('Opinion Statement (DistHeat)'!$D:$D,KT$8+KT9+5)="","",INDEX('Opinion Statement (DistHeat)'!$D:$D,KT$8+KT9+5))</f>
        <v/>
      </c>
      <c r="KU13" s="281" t="str">
        <f>IF(INDEX('Opinion Statement (DistHeat)'!$C:$C,KU$8+KU9+6)="","",INDEX('Opinion Statement (DistHeat)'!$C:$C,KU$8+KU9+6))</f>
        <v/>
      </c>
      <c r="KV13" s="282" t="str">
        <f>IF(INDEX('Opinion Statement (DistHeat)'!$D:$D,KV$8+KV9+6)="","",INDEX('Opinion Statement (DistHeat)'!$D:$D,KV$8+KV9+6))</f>
        <v/>
      </c>
      <c r="KW13" s="188" t="str">
        <f>IF(INDEX('Opinion Statement (DistHeat)'!$A:$A,KW$8+KW9)="","",INDEX('Opinion Statement (DistHeat)'!$A:$A,KW$8+KW9))</f>
        <v>-- Select --</v>
      </c>
      <c r="KX13" s="188" t="str">
        <f>IF(INDEX('Opinion Statement (DistHeat)'!$C:$C,KX$8+KX9)="","",INDEX('Opinion Statement (DistHeat)'!$C:$C,KX$8+KX9))</f>
        <v/>
      </c>
      <c r="KY13" s="188" t="str">
        <f>IF(INDEX('Opinion Statement (DistHeat)'!$E:$E,KY$8+KY9)="","",INDEX('Opinion Statement (DistHeat)'!$E:$E,KY$8+KY9))</f>
        <v>-- Select --</v>
      </c>
      <c r="KZ13" s="188" t="str">
        <f>IF(INDEX('Opinion Statement (DistHeat)'!$G:$G,KZ$8+KZ9)="","",INDEX('Opinion Statement (DistHeat)'!$G:$G,KZ$8+KZ9))</f>
        <v>-- Select --</v>
      </c>
      <c r="LA13" s="188" t="str">
        <f>IF(INDEX('Opinion Statement (DistHeat)'!$A:$A,LA$8+LA9)="","",INDEX('Opinion Statement (DistHeat)'!$A:$A,LA$8+LA9))</f>
        <v>-- Select --</v>
      </c>
      <c r="LB13" s="188" t="str">
        <f>IF(INDEX('Opinion Statement (DistHeat)'!$C:$C,LB$8+LB9)="","",INDEX('Opinion Statement (DistHeat)'!$C:$C,LB$8+LB9))</f>
        <v/>
      </c>
      <c r="LC13" s="188" t="str">
        <f>IF(INDEX('Opinion Statement (DistHeat)'!$E:$E,LC$8+LC9)="","",INDEX('Opinion Statement (DistHeat)'!$E:$E,LC$8+LC9))</f>
        <v>-- Select --</v>
      </c>
      <c r="LD13" s="188" t="str">
        <f>IF(INDEX('Opinion Statement (DistHeat)'!$G:$G,LD$8+LD9)="","",INDEX('Opinion Statement (DistHeat)'!$G:$G,LD$8+LD9))</f>
        <v>-- Select --</v>
      </c>
      <c r="LE13" s="188" t="str">
        <f>IF(INDEX('Opinion Statement (DistHeat)'!$A:$A,LE$8+LE9)="","",INDEX('Opinion Statement (DistHeat)'!$A:$A,LE$8+LE9))</f>
        <v>-- Select --</v>
      </c>
      <c r="LF13" s="188" t="str">
        <f>IF(INDEX('Opinion Statement (DistHeat)'!$C:$C,LF$8+LF9)="","",INDEX('Opinion Statement (DistHeat)'!$C:$C,LF$8+LF9))</f>
        <v/>
      </c>
      <c r="LG13" s="188" t="str">
        <f>IF(INDEX('Opinion Statement (DistHeat)'!$E:$E,LG$8+LG9)="","",INDEX('Opinion Statement (DistHeat)'!$E:$E,LG$8+LG9))</f>
        <v>-- Select --</v>
      </c>
      <c r="LH13" s="188" t="str">
        <f>IF(INDEX('Opinion Statement (DistHeat)'!$G:$G,LH$8+LH9)="","",INDEX('Opinion Statement (DistHeat)'!$G:$G,LH$8+LH9))</f>
        <v>-- Select --</v>
      </c>
      <c r="LI13" s="188" t="str">
        <f>IF(INDEX('Opinion Statement (DistHeat)'!$A:$A,LI$8+LI9)="","",INDEX('Opinion Statement (DistHeat)'!$A:$A,LI$8+LI9))</f>
        <v>-- Select --</v>
      </c>
      <c r="LJ13" s="188" t="str">
        <f>IF(INDEX('Opinion Statement (DistHeat)'!$C:$C,LJ$8+LJ9)="","",INDEX('Opinion Statement (DistHeat)'!$C:$C,LJ$8+LJ9))</f>
        <v/>
      </c>
      <c r="LK13" s="188" t="str">
        <f>IF(INDEX('Opinion Statement (DistHeat)'!$E:$E,LK$8+LK9)="","",INDEX('Opinion Statement (DistHeat)'!$E:$E,LK$8+LK9))</f>
        <v>-- Select --</v>
      </c>
      <c r="LL13" s="188" t="str">
        <f>IF(INDEX('Opinion Statement (DistHeat)'!$G:$G,LL$8+LL9)="","",INDEX('Opinion Statement (DistHeat)'!$G:$G,LL$8+LL9))</f>
        <v>-- Select --</v>
      </c>
      <c r="LM13" s="188" t="str">
        <f>IF(INDEX('Opinion Statement (DistHeat)'!$A:$A,LM$8+LM9)="","",INDEX('Opinion Statement (DistHeat)'!$A:$A,LM$8+LM9))</f>
        <v>-- Select --</v>
      </c>
      <c r="LN13" s="188" t="str">
        <f>IF(INDEX('Opinion Statement (DistHeat)'!$C:$C,LN$8+LN9)="","",INDEX('Opinion Statement (DistHeat)'!$C:$C,LN$8+LN9))</f>
        <v/>
      </c>
      <c r="LO13" s="188" t="str">
        <f>IF(INDEX('Opinion Statement (DistHeat)'!$E:$E,LO$8+LO9)="","",INDEX('Opinion Statement (DistHeat)'!$E:$E,LO$8+LO9))</f>
        <v>-- Select --</v>
      </c>
      <c r="LP13" s="188" t="str">
        <f>IF(INDEX('Opinion Statement (DistHeat)'!$G:$G,LP$8+LP9)="","",INDEX('Opinion Statement (DistHeat)'!$G:$G,LP$8+LP9))</f>
        <v>-- Select --</v>
      </c>
      <c r="LQ13" s="188" t="str">
        <f>IF(INDEX('Opinion Statement (DistHeat)'!$A:$A,LQ$8+LQ9)="","",INDEX('Opinion Statement (DistHeat)'!$A:$A,LQ$8+LQ9))</f>
        <v>-- Select --</v>
      </c>
      <c r="LR13" s="188" t="str">
        <f>IF(INDEX('Opinion Statement (DistHeat)'!$C:$C,LR$8+LR9)="","",INDEX('Opinion Statement (DistHeat)'!$C:$C,LR$8+LR9))</f>
        <v/>
      </c>
      <c r="LS13" s="188" t="str">
        <f>IF(INDEX('Opinion Statement (DistHeat)'!$E:$E,LS$8+LS9)="","",INDEX('Opinion Statement (DistHeat)'!$E:$E,LS$8+LS9))</f>
        <v>-- Select --</v>
      </c>
      <c r="LT13" s="188" t="str">
        <f>IF(INDEX('Opinion Statement (DistHeat)'!$G:$G,LT$8+LT9)="","",INDEX('Opinion Statement (DistHeat)'!$G:$G,LT$8+LT9))</f>
        <v>-- Select --</v>
      </c>
      <c r="LU13" s="188" t="str">
        <f>IF(INDEX('Opinion Statement (DistHeat)'!$A:$A,LU$8+LU9)="","",INDEX('Opinion Statement (DistHeat)'!$A:$A,LU$8+LU9))</f>
        <v>-- Select --</v>
      </c>
      <c r="LV13" s="188" t="str">
        <f>IF(INDEX('Opinion Statement (DistHeat)'!$C:$C,LV$8+LV9)="","",INDEX('Opinion Statement (DistHeat)'!$C:$C,LV$8+LV9))</f>
        <v/>
      </c>
      <c r="LW13" s="188" t="str">
        <f>IF(INDEX('Opinion Statement (DistHeat)'!$E:$E,LW$8+LW9)="","",INDEX('Opinion Statement (DistHeat)'!$E:$E,LW$8+LW9))</f>
        <v>-- Select --</v>
      </c>
      <c r="LX13" s="188" t="str">
        <f>IF(INDEX('Opinion Statement (DistHeat)'!$G:$G,LX$8+LX9)="","",INDEX('Opinion Statement (DistHeat)'!$G:$G,LX$8+LX9))</f>
        <v>-- Select --</v>
      </c>
      <c r="LY13" s="188" t="str">
        <f>IF(INDEX('Opinion Statement (DistHeat)'!$A:$A,LY$8+LY9)="","",INDEX('Opinion Statement (DistHeat)'!$A:$A,LY$8+LY9))</f>
        <v>-- Select --</v>
      </c>
      <c r="LZ13" s="188" t="str">
        <f>IF(INDEX('Opinion Statement (DistHeat)'!$C:$C,LZ$8+LZ9)="","",INDEX('Opinion Statement (DistHeat)'!$C:$C,LZ$8+LZ9))</f>
        <v/>
      </c>
      <c r="MA13" s="188" t="str">
        <f>IF(INDEX('Opinion Statement (DistHeat)'!$E:$E,MA$8+MA9)="","",INDEX('Opinion Statement (DistHeat)'!$E:$E,MA$8+MA9))</f>
        <v>-- Select --</v>
      </c>
      <c r="MB13" s="188" t="str">
        <f>IF(INDEX('Opinion Statement (DistHeat)'!$G:$G,MB$8+MB9)="","",INDEX('Opinion Statement (DistHeat)'!$G:$G,MB$8+MB9))</f>
        <v>-- Select --</v>
      </c>
      <c r="MC13" s="188" t="str">
        <f>IF(INDEX('Opinion Statement (DistHeat)'!$A:$A,MC$8+MC9)="","",INDEX('Opinion Statement (DistHeat)'!$A:$A,MC$8+MC9))</f>
        <v>-- Select --</v>
      </c>
      <c r="MD13" s="188" t="str">
        <f>IF(INDEX('Opinion Statement (DistHeat)'!$C:$C,MD$8+MD9)="","",INDEX('Opinion Statement (DistHeat)'!$C:$C,MD$8+MD9))</f>
        <v/>
      </c>
      <c r="ME13" s="188" t="str">
        <f>IF(INDEX('Opinion Statement (DistHeat)'!$E:$E,ME$8+ME9)="","",INDEX('Opinion Statement (DistHeat)'!$E:$E,ME$8+ME9))</f>
        <v>-- Select --</v>
      </c>
      <c r="MF13" s="188" t="str">
        <f>IF(INDEX('Opinion Statement (DistHeat)'!$G:$G,MF$8+MF9)="","",INDEX('Opinion Statement (DistHeat)'!$G:$G,MF$8+MF9))</f>
        <v>-- Select --</v>
      </c>
      <c r="MG13" s="188" t="str">
        <f>IF(INDEX('Opinion Statement (DistHeat)'!$A:$A,MG$8+MG9)="","",INDEX('Opinion Statement (DistHeat)'!$A:$A,MG$8+MG9))</f>
        <v>-- Select --</v>
      </c>
      <c r="MH13" s="188" t="str">
        <f>IF(INDEX('Opinion Statement (DistHeat)'!$C:$C,MH$8+MH9)="","",INDEX('Opinion Statement (DistHeat)'!$C:$C,MH$8+MH9))</f>
        <v/>
      </c>
      <c r="MI13" s="188" t="str">
        <f>IF(INDEX('Opinion Statement (DistHeat)'!$E:$E,MI$8+MI9)="","",INDEX('Opinion Statement (DistHeat)'!$E:$E,MI$8+MI9))</f>
        <v>-- Select --</v>
      </c>
      <c r="MJ13" s="188" t="str">
        <f>IF(INDEX('Opinion Statement (DistHeat)'!$G:$G,MJ$8+MJ9)="","",INDEX('Opinion Statement (DistHeat)'!$G:$G,MJ$8+MJ9))</f>
        <v>-- Select --</v>
      </c>
      <c r="MK13" s="280" t="str">
        <f>IF(INDEX('Opinion Statement (DistHeat)'!$C:$C,MK$8+MK9+2)="","",INDEX('Opinion Statement (DistHeat)'!$C:$C,MK$8+MK9+2))</f>
        <v/>
      </c>
      <c r="ML13" s="281" t="str">
        <f>IF(INDEX('Opinion Statement (DistHeat)'!$D:$D,ML$8+ML9+2)="","",INDEX('Opinion Statement (DistHeat)'!$D:$D,ML$8+ML9+2))</f>
        <v/>
      </c>
      <c r="MM13" s="281" t="str">
        <f>IF(INDEX('Opinion Statement (DistHeat)'!$C:$C,MM$8+MM9+3)="","",INDEX('Opinion Statement (DistHeat)'!$C:$C,MM$8+MM9+3))</f>
        <v/>
      </c>
      <c r="MN13" s="281" t="str">
        <f>IF(INDEX('Opinion Statement (DistHeat)'!$D:$D,MN$8+MN9+3)="","",INDEX('Opinion Statement (DistHeat)'!$D:$D,MN$8+MN9+3))</f>
        <v/>
      </c>
      <c r="MO13" s="281" t="str">
        <f>IF(INDEX('Opinion Statement (DistHeat)'!$C:$C,MO$8+MO9+4)="","",INDEX('Opinion Statement (DistHeat)'!$C:$C,MO$8+MO9+4))</f>
        <v/>
      </c>
      <c r="MP13" s="281" t="str">
        <f>IF(INDEX('Opinion Statement (DistHeat)'!$D:$D,MP$8+MP9+4)="","",INDEX('Opinion Statement (DistHeat)'!$D:$D,MP$8+MP9+4))</f>
        <v/>
      </c>
      <c r="MQ13" s="281" t="str">
        <f>IF(INDEX('Opinion Statement (DistHeat)'!$C:$C,MQ$8+MQ9+5)="","",INDEX('Opinion Statement (DistHeat)'!$C:$C,MQ$8+MQ9+5))</f>
        <v/>
      </c>
      <c r="MR13" s="281" t="str">
        <f>IF(INDEX('Opinion Statement (DistHeat)'!$D:$D,MR$8+MR9+5)="","",INDEX('Opinion Statement (DistHeat)'!$D:$D,MR$8+MR9+5))</f>
        <v/>
      </c>
      <c r="MS13" s="281" t="str">
        <f>IF(INDEX('Opinion Statement (DistHeat)'!$C:$C,MS$8+MS9+6)="","",INDEX('Opinion Statement (DistHeat)'!$C:$C,MS$8+MS9+6))</f>
        <v/>
      </c>
      <c r="MT13" s="282" t="str">
        <f>IF(INDEX('Opinion Statement (DistHeat)'!$D:$D,MT$8+MT9+6)="","",INDEX('Opinion Statement (DistHeat)'!$D:$D,MT$8+MT9+6))</f>
        <v/>
      </c>
      <c r="MU13" s="188" t="str">
        <f>IF(INDEX('Opinion Statement (DistHeat)'!$A:$A,MU$8+MU9)="","",INDEX('Opinion Statement (DistHeat)'!$A:$A,MU$8+MU9))</f>
        <v>-- Select --</v>
      </c>
      <c r="MV13" s="188" t="str">
        <f>IF(INDEX('Opinion Statement (DistHeat)'!$C:$C,MV$8+MV9)="","",INDEX('Opinion Statement (DistHeat)'!$C:$C,MV$8+MV9))</f>
        <v/>
      </c>
      <c r="MW13" s="188" t="str">
        <f>IF(INDEX('Opinion Statement (DistHeat)'!$E:$E,MW$8+MW9)="","",INDEX('Opinion Statement (DistHeat)'!$E:$E,MW$8+MW9))</f>
        <v>-- Select --</v>
      </c>
      <c r="MX13" s="188" t="str">
        <f>IF(INDEX('Opinion Statement (DistHeat)'!$G:$G,MX$8+MX9)="","",INDEX('Opinion Statement (DistHeat)'!$G:$G,MX$8+MX9))</f>
        <v>-- Select --</v>
      </c>
      <c r="MY13" s="188" t="str">
        <f>IF(INDEX('Opinion Statement (DistHeat)'!$A:$A,MY$8+MY9)="","",INDEX('Opinion Statement (DistHeat)'!$A:$A,MY$8+MY9))</f>
        <v>-- Select --</v>
      </c>
      <c r="MZ13" s="188" t="str">
        <f>IF(INDEX('Opinion Statement (DistHeat)'!$C:$C,MZ$8+MZ9)="","",INDEX('Opinion Statement (DistHeat)'!$C:$C,MZ$8+MZ9))</f>
        <v/>
      </c>
      <c r="NA13" s="188" t="str">
        <f>IF(INDEX('Opinion Statement (DistHeat)'!$E:$E,NA$8+NA9)="","",INDEX('Opinion Statement (DistHeat)'!$E:$E,NA$8+NA9))</f>
        <v>-- Select --</v>
      </c>
      <c r="NB13" s="188" t="str">
        <f>IF(INDEX('Opinion Statement (DistHeat)'!$G:$G,NB$8+NB9)="","",INDEX('Opinion Statement (DistHeat)'!$G:$G,NB$8+NB9))</f>
        <v>-- Select --</v>
      </c>
      <c r="NC13" s="188" t="str">
        <f>IF(INDEX('Opinion Statement (DistHeat)'!$A:$A,NC$8+NC9)="","",INDEX('Opinion Statement (DistHeat)'!$A:$A,NC$8+NC9))</f>
        <v>-- Select --</v>
      </c>
      <c r="ND13" s="188" t="str">
        <f>IF(INDEX('Opinion Statement (DistHeat)'!$C:$C,ND$8+ND9)="","",INDEX('Opinion Statement (DistHeat)'!$C:$C,ND$8+ND9))</f>
        <v/>
      </c>
      <c r="NE13" s="188" t="str">
        <f>IF(INDEX('Opinion Statement (DistHeat)'!$E:$E,NE$8+NE9)="","",INDEX('Opinion Statement (DistHeat)'!$E:$E,NE$8+NE9))</f>
        <v>-- Select --</v>
      </c>
      <c r="NF13" s="188" t="str">
        <f>IF(INDEX('Opinion Statement (DistHeat)'!$G:$G,NF$8+NF9)="","",INDEX('Opinion Statement (DistHeat)'!$G:$G,NF$8+NF9))</f>
        <v>-- Select --</v>
      </c>
      <c r="NG13" s="188" t="str">
        <f>IF(INDEX('Opinion Statement (DistHeat)'!$A:$A,NG$8+NG9)="","",INDEX('Opinion Statement (DistHeat)'!$A:$A,NG$8+NG9))</f>
        <v>-- Select --</v>
      </c>
      <c r="NH13" s="188" t="str">
        <f>IF(INDEX('Opinion Statement (DistHeat)'!$C:$C,NH$8+NH9)="","",INDEX('Opinion Statement (DistHeat)'!$C:$C,NH$8+NH9))</f>
        <v/>
      </c>
      <c r="NI13" s="188" t="str">
        <f>IF(INDEX('Opinion Statement (DistHeat)'!$E:$E,NI$8+NI9)="","",INDEX('Opinion Statement (DistHeat)'!$E:$E,NI$8+NI9))</f>
        <v>-- Select --</v>
      </c>
      <c r="NJ13" s="188" t="str">
        <f>IF(INDEX('Opinion Statement (DistHeat)'!$G:$G,NJ$8+NJ9)="","",INDEX('Opinion Statement (DistHeat)'!$G:$G,NJ$8+NJ9))</f>
        <v>-- Select --</v>
      </c>
      <c r="NK13" s="188" t="str">
        <f>IF(INDEX('Opinion Statement (DistHeat)'!$A:$A,NK$8+NK9)="","",INDEX('Opinion Statement (DistHeat)'!$A:$A,NK$8+NK9))</f>
        <v>-- Select --</v>
      </c>
      <c r="NL13" s="188" t="str">
        <f>IF(INDEX('Opinion Statement (DistHeat)'!$C:$C,NL$8+NL9)="","",INDEX('Opinion Statement (DistHeat)'!$C:$C,NL$8+NL9))</f>
        <v/>
      </c>
      <c r="NM13" s="188" t="str">
        <f>IF(INDEX('Opinion Statement (DistHeat)'!$E:$E,NM$8+NM9)="","",INDEX('Opinion Statement (DistHeat)'!$E:$E,NM$8+NM9))</f>
        <v>-- Select --</v>
      </c>
      <c r="NN13" s="188" t="str">
        <f>IF(INDEX('Opinion Statement (DistHeat)'!$G:$G,NN$8+NN9)="","",INDEX('Opinion Statement (DistHeat)'!$G:$G,NN$8+NN9))</f>
        <v>-- Select --</v>
      </c>
      <c r="NO13" s="188" t="str">
        <f>IF(INDEX('Opinion Statement (DistHeat)'!$A:$A,NO$8+NO9)="","",INDEX('Opinion Statement (DistHeat)'!$A:$A,NO$8+NO9))</f>
        <v>-- Select --</v>
      </c>
      <c r="NP13" s="188" t="str">
        <f>IF(INDEX('Opinion Statement (DistHeat)'!$C:$C,NP$8+NP9)="","",INDEX('Opinion Statement (DistHeat)'!$C:$C,NP$8+NP9))</f>
        <v/>
      </c>
      <c r="NQ13" s="188" t="str">
        <f>IF(INDEX('Opinion Statement (DistHeat)'!$E:$E,NQ$8+NQ9)="","",INDEX('Opinion Statement (DistHeat)'!$E:$E,NQ$8+NQ9))</f>
        <v>-- Select --</v>
      </c>
      <c r="NR13" s="188" t="str">
        <f>IF(INDEX('Opinion Statement (DistHeat)'!$G:$G,NR$8+NR9)="","",INDEX('Opinion Statement (DistHeat)'!$G:$G,NR$8+NR9))</f>
        <v>-- Select --</v>
      </c>
      <c r="NS13" s="188" t="str">
        <f>IF(INDEX('Opinion Statement (DistHeat)'!$A:$A,NS$8+NS9)="","",INDEX('Opinion Statement (DistHeat)'!$A:$A,NS$8+NS9))</f>
        <v>-- Select --</v>
      </c>
      <c r="NT13" s="188" t="str">
        <f>IF(INDEX('Opinion Statement (DistHeat)'!$C:$C,NT$8+NT9)="","",INDEX('Opinion Statement (DistHeat)'!$C:$C,NT$8+NT9))</f>
        <v/>
      </c>
      <c r="NU13" s="188" t="str">
        <f>IF(INDEX('Opinion Statement (DistHeat)'!$E:$E,NU$8+NU9)="","",INDEX('Opinion Statement (DistHeat)'!$E:$E,NU$8+NU9))</f>
        <v>-- Select --</v>
      </c>
      <c r="NV13" s="188" t="str">
        <f>IF(INDEX('Opinion Statement (DistHeat)'!$G:$G,NV$8+NV9)="","",INDEX('Opinion Statement (DistHeat)'!$G:$G,NV$8+NV9))</f>
        <v>-- Select --</v>
      </c>
      <c r="NW13" s="188" t="str">
        <f>IF(INDEX('Opinion Statement (DistHeat)'!$A:$A,NW$8+NW9)="","",INDEX('Opinion Statement (DistHeat)'!$A:$A,NW$8+NW9))</f>
        <v>-- Select --</v>
      </c>
      <c r="NX13" s="188" t="str">
        <f>IF(INDEX('Opinion Statement (DistHeat)'!$C:$C,NX$8+NX9)="","",INDEX('Opinion Statement (DistHeat)'!$C:$C,NX$8+NX9))</f>
        <v/>
      </c>
      <c r="NY13" s="188" t="str">
        <f>IF(INDEX('Opinion Statement (DistHeat)'!$E:$E,NY$8+NY9)="","",INDEX('Opinion Statement (DistHeat)'!$E:$E,NY$8+NY9))</f>
        <v>-- Select --</v>
      </c>
      <c r="NZ13" s="188" t="str">
        <f>IF(INDEX('Opinion Statement (DistHeat)'!$G:$G,NZ$8+NZ9)="","",INDEX('Opinion Statement (DistHeat)'!$G:$G,NZ$8+NZ9))</f>
        <v>-- Select --</v>
      </c>
      <c r="OA13" s="188" t="str">
        <f>IF(INDEX('Opinion Statement (DistHeat)'!$A:$A,OA$8+OA9)="","",INDEX('Opinion Statement (DistHeat)'!$A:$A,OA$8+OA9))</f>
        <v>-- Select --</v>
      </c>
      <c r="OB13" s="188" t="str">
        <f>IF(INDEX('Opinion Statement (DistHeat)'!$C:$C,OB$8+OB9)="","",INDEX('Opinion Statement (DistHeat)'!$C:$C,OB$8+OB9))</f>
        <v/>
      </c>
      <c r="OC13" s="188" t="str">
        <f>IF(INDEX('Opinion Statement (DistHeat)'!$E:$E,OC$8+OC9)="","",INDEX('Opinion Statement (DistHeat)'!$E:$E,OC$8+OC9))</f>
        <v>-- Select --</v>
      </c>
      <c r="OD13" s="188" t="str">
        <f>IF(INDEX('Opinion Statement (DistHeat)'!$G:$G,OD$8+OD9)="","",INDEX('Opinion Statement (DistHeat)'!$G:$G,OD$8+OD9))</f>
        <v>-- Select --</v>
      </c>
      <c r="OE13" s="188" t="str">
        <f>IF(INDEX('Opinion Statement (DistHeat)'!$A:$A,OE$8+OE9)="","",INDEX('Opinion Statement (DistHeat)'!$A:$A,OE$8+OE9))</f>
        <v>-- Select --</v>
      </c>
      <c r="OF13" s="188" t="str">
        <f>IF(INDEX('Opinion Statement (DistHeat)'!$C:$C,OF$8+OF9)="","",INDEX('Opinion Statement (DistHeat)'!$C:$C,OF$8+OF9))</f>
        <v/>
      </c>
      <c r="OG13" s="188" t="str">
        <f>IF(INDEX('Opinion Statement (DistHeat)'!$E:$E,OG$8+OG9)="","",INDEX('Opinion Statement (DistHeat)'!$E:$E,OG$8+OG9))</f>
        <v>-- Select --</v>
      </c>
      <c r="OH13" s="188" t="str">
        <f>IF(INDEX('Opinion Statement (DistHeat)'!$G:$G,OH$8+OH9)="","",INDEX('Opinion Statement (DistHeat)'!$G:$G,OH$8+OH9))</f>
        <v>-- Select --</v>
      </c>
      <c r="OI13" s="280" t="str">
        <f>IF(INDEX('Opinion Statement (DistHeat)'!$C:$C,OI$8+OI9+2)="","",INDEX('Opinion Statement (DistHeat)'!$C:$C,OI$8+OI9+2))</f>
        <v/>
      </c>
      <c r="OJ13" s="281" t="str">
        <f>IF(INDEX('Opinion Statement (DistHeat)'!$D:$D,OJ$8+OJ9+2)="","",INDEX('Opinion Statement (DistHeat)'!$D:$D,OJ$8+OJ9+2))</f>
        <v/>
      </c>
      <c r="OK13" s="281" t="str">
        <f>IF(INDEX('Opinion Statement (DistHeat)'!$C:$C,OK$8+OK9+3)="","",INDEX('Opinion Statement (DistHeat)'!$C:$C,OK$8+OK9+3))</f>
        <v/>
      </c>
      <c r="OL13" s="281" t="str">
        <f>IF(INDEX('Opinion Statement (DistHeat)'!$D:$D,OL$8+OL9+3)="","",INDEX('Opinion Statement (DistHeat)'!$D:$D,OL$8+OL9+3))</f>
        <v/>
      </c>
      <c r="OM13" s="281" t="str">
        <f>IF(INDEX('Opinion Statement (DistHeat)'!$C:$C,OM$8+OM9+4)="","",INDEX('Opinion Statement (DistHeat)'!$C:$C,OM$8+OM9+4))</f>
        <v/>
      </c>
      <c r="ON13" s="281" t="str">
        <f>IF(INDEX('Opinion Statement (DistHeat)'!$D:$D,ON$8+ON9+4)="","",INDEX('Opinion Statement (DistHeat)'!$D:$D,ON$8+ON9+4))</f>
        <v/>
      </c>
      <c r="OO13" s="281" t="str">
        <f>IF(INDEX('Opinion Statement (DistHeat)'!$C:$C,OO$8+OO9+5)="","",INDEX('Opinion Statement (DistHeat)'!$C:$C,OO$8+OO9+5))</f>
        <v/>
      </c>
      <c r="OP13" s="281" t="str">
        <f>IF(INDEX('Opinion Statement (DistHeat)'!$D:$D,OP$8+OP9+5)="","",INDEX('Opinion Statement (DistHeat)'!$D:$D,OP$8+OP9+5))</f>
        <v/>
      </c>
      <c r="OQ13" s="281" t="str">
        <f>IF(INDEX('Opinion Statement (DistHeat)'!$C:$C,OQ$8+OQ9+6)="","",INDEX('Opinion Statement (DistHeat)'!$C:$C,OQ$8+OQ9+6))</f>
        <v/>
      </c>
      <c r="OR13" s="282" t="str">
        <f>IF(INDEX('Opinion Statement (DistHeat)'!$D:$D,OR$8+OR9+6)="","",INDEX('Opinion Statement (DistHeat)'!$D:$D,OR$8+OR9+6))</f>
        <v/>
      </c>
      <c r="OS13" s="188" t="str">
        <f>IF(INDEX('Opinion Statement (DistHeat)'!$A:$A,OS$8+OS9)="","",INDEX('Opinion Statement (DistHeat)'!$A:$A,OS$8+OS9))</f>
        <v>-- Select --</v>
      </c>
      <c r="OT13" s="188" t="str">
        <f>IF(INDEX('Opinion Statement (DistHeat)'!$C:$C,OT$8+OT9)="","",INDEX('Opinion Statement (DistHeat)'!$C:$C,OT$8+OT9))</f>
        <v/>
      </c>
      <c r="OU13" s="188" t="str">
        <f>IF(INDEX('Opinion Statement (DistHeat)'!$E:$E,OU$8+OU9)="","",INDEX('Opinion Statement (DistHeat)'!$E:$E,OU$8+OU9))</f>
        <v>-- Select --</v>
      </c>
      <c r="OV13" s="188" t="str">
        <f>IF(INDEX('Opinion Statement (DistHeat)'!$G:$G,OV$8+OV9)="","",INDEX('Opinion Statement (DistHeat)'!$G:$G,OV$8+OV9))</f>
        <v>-- Select --</v>
      </c>
      <c r="OW13" s="188" t="str">
        <f>IF(INDEX('Opinion Statement (DistHeat)'!$A:$A,OW$8+OW9)="","",INDEX('Opinion Statement (DistHeat)'!$A:$A,OW$8+OW9))</f>
        <v>-- Select --</v>
      </c>
      <c r="OX13" s="188" t="str">
        <f>IF(INDEX('Opinion Statement (DistHeat)'!$C:$C,OX$8+OX9)="","",INDEX('Opinion Statement (DistHeat)'!$C:$C,OX$8+OX9))</f>
        <v/>
      </c>
      <c r="OY13" s="188" t="str">
        <f>IF(INDEX('Opinion Statement (DistHeat)'!$E:$E,OY$8+OY9)="","",INDEX('Opinion Statement (DistHeat)'!$E:$E,OY$8+OY9))</f>
        <v>-- Select --</v>
      </c>
      <c r="OZ13" s="188" t="str">
        <f>IF(INDEX('Opinion Statement (DistHeat)'!$G:$G,OZ$8+OZ9)="","",INDEX('Opinion Statement (DistHeat)'!$G:$G,OZ$8+OZ9))</f>
        <v>-- Select --</v>
      </c>
      <c r="PA13" s="188" t="str">
        <f>IF(INDEX('Opinion Statement (DistHeat)'!$A:$A,PA$8+PA9)="","",INDEX('Opinion Statement (DistHeat)'!$A:$A,PA$8+PA9))</f>
        <v>-- Select --</v>
      </c>
      <c r="PB13" s="188" t="str">
        <f>IF(INDEX('Opinion Statement (DistHeat)'!$C:$C,PB$8+PB9)="","",INDEX('Opinion Statement (DistHeat)'!$C:$C,PB$8+PB9))</f>
        <v/>
      </c>
      <c r="PC13" s="188" t="str">
        <f>IF(INDEX('Opinion Statement (DistHeat)'!$E:$E,PC$8+PC9)="","",INDEX('Opinion Statement (DistHeat)'!$E:$E,PC$8+PC9))</f>
        <v>-- Select --</v>
      </c>
      <c r="PD13" s="188" t="str">
        <f>IF(INDEX('Opinion Statement (DistHeat)'!$G:$G,PD$8+PD9)="","",INDEX('Opinion Statement (DistHeat)'!$G:$G,PD$8+PD9))</f>
        <v>-- Select --</v>
      </c>
      <c r="PE13" s="188" t="str">
        <f>IF(INDEX('Opinion Statement (DistHeat)'!$A:$A,PE$8+PE9)="","",INDEX('Opinion Statement (DistHeat)'!$A:$A,PE$8+PE9))</f>
        <v>-- Select --</v>
      </c>
      <c r="PF13" s="188" t="str">
        <f>IF(INDEX('Opinion Statement (DistHeat)'!$C:$C,PF$8+PF9)="","",INDEX('Opinion Statement (DistHeat)'!$C:$C,PF$8+PF9))</f>
        <v/>
      </c>
      <c r="PG13" s="188" t="str">
        <f>IF(INDEX('Opinion Statement (DistHeat)'!$E:$E,PG$8+PG9)="","",INDEX('Opinion Statement (DistHeat)'!$E:$E,PG$8+PG9))</f>
        <v>-- Select --</v>
      </c>
      <c r="PH13" s="188" t="str">
        <f>IF(INDEX('Opinion Statement (DistHeat)'!$G:$G,PH$8+PH9)="","",INDEX('Opinion Statement (DistHeat)'!$G:$G,PH$8+PH9))</f>
        <v>-- Select --</v>
      </c>
      <c r="PI13" s="188" t="str">
        <f>IF(INDEX('Opinion Statement (DistHeat)'!$A:$A,PI$8+PI9)="","",INDEX('Opinion Statement (DistHeat)'!$A:$A,PI$8+PI9))</f>
        <v>-- Select --</v>
      </c>
      <c r="PJ13" s="188" t="str">
        <f>IF(INDEX('Opinion Statement (DistHeat)'!$C:$C,PJ$8+PJ9)="","",INDEX('Opinion Statement (DistHeat)'!$C:$C,PJ$8+PJ9))</f>
        <v/>
      </c>
      <c r="PK13" s="188" t="str">
        <f>IF(INDEX('Opinion Statement (DistHeat)'!$E:$E,PK$8+PK9)="","",INDEX('Opinion Statement (DistHeat)'!$E:$E,PK$8+PK9))</f>
        <v>-- Select --</v>
      </c>
      <c r="PL13" s="188" t="str">
        <f>IF(INDEX('Opinion Statement (DistHeat)'!$G:$G,PL$8+PL9)="","",INDEX('Opinion Statement (DistHeat)'!$G:$G,PL$8+PL9))</f>
        <v>-- Select --</v>
      </c>
      <c r="PM13" s="188" t="str">
        <f>IF(INDEX('Opinion Statement (DistHeat)'!$A:$A,PM$8+PM9)="","",INDEX('Opinion Statement (DistHeat)'!$A:$A,PM$8+PM9))</f>
        <v>-- Select --</v>
      </c>
      <c r="PN13" s="188" t="str">
        <f>IF(INDEX('Opinion Statement (DistHeat)'!$C:$C,PN$8+PN9)="","",INDEX('Opinion Statement (DistHeat)'!$C:$C,PN$8+PN9))</f>
        <v/>
      </c>
      <c r="PO13" s="188" t="str">
        <f>IF(INDEX('Opinion Statement (DistHeat)'!$E:$E,PO$8+PO9)="","",INDEX('Opinion Statement (DistHeat)'!$E:$E,PO$8+PO9))</f>
        <v>-- Select --</v>
      </c>
      <c r="PP13" s="188" t="str">
        <f>IF(INDEX('Opinion Statement (DistHeat)'!$G:$G,PP$8+PP9)="","",INDEX('Opinion Statement (DistHeat)'!$G:$G,PP$8+PP9))</f>
        <v>-- Select --</v>
      </c>
      <c r="PQ13" s="188" t="str">
        <f>IF(INDEX('Opinion Statement (DistHeat)'!$A:$A,PQ$8+PQ9)="","",INDEX('Opinion Statement (DistHeat)'!$A:$A,PQ$8+PQ9))</f>
        <v>-- Select --</v>
      </c>
      <c r="PR13" s="188" t="str">
        <f>IF(INDEX('Opinion Statement (DistHeat)'!$C:$C,PR$8+PR9)="","",INDEX('Opinion Statement (DistHeat)'!$C:$C,PR$8+PR9))</f>
        <v/>
      </c>
      <c r="PS13" s="188" t="str">
        <f>IF(INDEX('Opinion Statement (DistHeat)'!$E:$E,PS$8+PS9)="","",INDEX('Opinion Statement (DistHeat)'!$E:$E,PS$8+PS9))</f>
        <v>-- Select --</v>
      </c>
      <c r="PT13" s="188" t="str">
        <f>IF(INDEX('Opinion Statement (DistHeat)'!$G:$G,PT$8+PT9)="","",INDEX('Opinion Statement (DistHeat)'!$G:$G,PT$8+PT9))</f>
        <v>-- Select --</v>
      </c>
      <c r="PU13" s="188" t="str">
        <f>IF(INDEX('Opinion Statement (DistHeat)'!$A:$A,PU$8+PU9)="","",INDEX('Opinion Statement (DistHeat)'!$A:$A,PU$8+PU9))</f>
        <v>-- Select --</v>
      </c>
      <c r="PV13" s="188" t="str">
        <f>IF(INDEX('Opinion Statement (DistHeat)'!$C:$C,PV$8+PV9)="","",INDEX('Opinion Statement (DistHeat)'!$C:$C,PV$8+PV9))</f>
        <v/>
      </c>
      <c r="PW13" s="188" t="str">
        <f>IF(INDEX('Opinion Statement (DistHeat)'!$E:$E,PW$8+PW9)="","",INDEX('Opinion Statement (DistHeat)'!$E:$E,PW$8+PW9))</f>
        <v>-- Select --</v>
      </c>
      <c r="PX13" s="188" t="str">
        <f>IF(INDEX('Opinion Statement (DistHeat)'!$G:$G,PX$8+PX9)="","",INDEX('Opinion Statement (DistHeat)'!$G:$G,PX$8+PX9))</f>
        <v>-- Select --</v>
      </c>
      <c r="PY13" s="188" t="str">
        <f>IF(INDEX('Opinion Statement (DistHeat)'!$A:$A,PY$8+PY9)="","",INDEX('Opinion Statement (DistHeat)'!$A:$A,PY$8+PY9))</f>
        <v>-- Select --</v>
      </c>
      <c r="PZ13" s="188" t="str">
        <f>IF(INDEX('Opinion Statement (DistHeat)'!$C:$C,PZ$8+PZ9)="","",INDEX('Opinion Statement (DistHeat)'!$C:$C,PZ$8+PZ9))</f>
        <v/>
      </c>
      <c r="QA13" s="188" t="str">
        <f>IF(INDEX('Opinion Statement (DistHeat)'!$E:$E,QA$8+QA9)="","",INDEX('Opinion Statement (DistHeat)'!$E:$E,QA$8+QA9))</f>
        <v>-- Select --</v>
      </c>
      <c r="QB13" s="188" t="str">
        <f>IF(INDEX('Opinion Statement (DistHeat)'!$G:$G,QB$8+QB9)="","",INDEX('Opinion Statement (DistHeat)'!$G:$G,QB$8+QB9))</f>
        <v>-- Select --</v>
      </c>
      <c r="QC13" s="188" t="str">
        <f>IF(INDEX('Opinion Statement (DistHeat)'!$A:$A,QC$8+QC9)="","",INDEX('Opinion Statement (DistHeat)'!$A:$A,QC$8+QC9))</f>
        <v>-- Select --</v>
      </c>
      <c r="QD13" s="188" t="str">
        <f>IF(INDEX('Opinion Statement (DistHeat)'!$C:$C,QD$8+QD9)="","",INDEX('Opinion Statement (DistHeat)'!$C:$C,QD$8+QD9))</f>
        <v/>
      </c>
      <c r="QE13" s="188" t="str">
        <f>IF(INDEX('Opinion Statement (DistHeat)'!$E:$E,QE$8+QE9)="","",INDEX('Opinion Statement (DistHeat)'!$E:$E,QE$8+QE9))</f>
        <v>-- Select --</v>
      </c>
      <c r="QF13" s="188" t="str">
        <f>IF(INDEX('Opinion Statement (DistHeat)'!$G:$G,QF$8+QF9)="","",INDEX('Opinion Statement (DistHeat)'!$G:$G,QF$8+QF9))</f>
        <v>-- Select --</v>
      </c>
      <c r="QG13" s="280" t="str">
        <f>IF(INDEX('Opinion Statement (DistHeat)'!$C:$C,QG$8+QG9+2)="","",INDEX('Opinion Statement (DistHeat)'!$C:$C,QG$8+QG9+2))</f>
        <v/>
      </c>
      <c r="QH13" s="281" t="str">
        <f>IF(INDEX('Opinion Statement (DistHeat)'!$D:$D,QH$8+QH9+2)="","",INDEX('Opinion Statement (DistHeat)'!$D:$D,QH$8+QH9+2))</f>
        <v/>
      </c>
      <c r="QI13" s="281" t="str">
        <f>IF(INDEX('Opinion Statement (DistHeat)'!$C:$C,QI$8+QI9+3)="","",INDEX('Opinion Statement (DistHeat)'!$C:$C,QI$8+QI9+3))</f>
        <v/>
      </c>
      <c r="QJ13" s="281" t="str">
        <f>IF(INDEX('Opinion Statement (DistHeat)'!$D:$D,QJ$8+QJ9+3)="","",INDEX('Opinion Statement (DistHeat)'!$D:$D,QJ$8+QJ9+3))</f>
        <v/>
      </c>
      <c r="QK13" s="281" t="str">
        <f>IF(INDEX('Opinion Statement (DistHeat)'!$C:$C,QK$8+QK9+4)="","",INDEX('Opinion Statement (DistHeat)'!$C:$C,QK$8+QK9+4))</f>
        <v/>
      </c>
      <c r="QL13" s="281" t="str">
        <f>IF(INDEX('Opinion Statement (DistHeat)'!$D:$D,QL$8+QL9+4)="","",INDEX('Opinion Statement (DistHeat)'!$D:$D,QL$8+QL9+4))</f>
        <v/>
      </c>
      <c r="QM13" s="281" t="str">
        <f>IF(INDEX('Opinion Statement (DistHeat)'!$C:$C,QM$8+QM9+5)="","",INDEX('Opinion Statement (DistHeat)'!$C:$C,QM$8+QM9+5))</f>
        <v/>
      </c>
      <c r="QN13" s="281" t="str">
        <f>IF(INDEX('Opinion Statement (DistHeat)'!$D:$D,QN$8+QN9+5)="","",INDEX('Opinion Statement (DistHeat)'!$D:$D,QN$8+QN9+5))</f>
        <v/>
      </c>
      <c r="QO13" s="281" t="str">
        <f>IF(INDEX('Opinion Statement (DistHeat)'!$C:$C,QO$8+QO9+6)="","",INDEX('Opinion Statement (DistHeat)'!$C:$C,QO$8+QO9+6))</f>
        <v/>
      </c>
      <c r="QP13" s="282" t="str">
        <f>IF(INDEX('Opinion Statement (DistHeat)'!$D:$D,QP$8+QP9+6)="","",INDEX('Opinion Statement (DistHeat)'!$D:$D,QP$8+QP9+6))</f>
        <v/>
      </c>
      <c r="QQ13" s="188" t="str">
        <f>IF(INDEX('Opinion Statement (DistHeat)'!$A:$A,QQ$8+QQ9)="","",INDEX('Opinion Statement (DistHeat)'!$A:$A,QQ$8+QQ9))</f>
        <v>-- Select --</v>
      </c>
      <c r="QR13" s="188" t="str">
        <f>IF(INDEX('Opinion Statement (DistHeat)'!$C:$C,QR$8+QR9)="","",INDEX('Opinion Statement (DistHeat)'!$C:$C,QR$8+QR9))</f>
        <v/>
      </c>
      <c r="QS13" s="188" t="str">
        <f>IF(INDEX('Opinion Statement (DistHeat)'!$E:$E,QS$8+QS9)="","",INDEX('Opinion Statement (DistHeat)'!$E:$E,QS$8+QS9))</f>
        <v>-- Select --</v>
      </c>
      <c r="QT13" s="188" t="str">
        <f>IF(INDEX('Opinion Statement (DistHeat)'!$G:$G,QT$8+QT9)="","",INDEX('Opinion Statement (DistHeat)'!$G:$G,QT$8+QT9))</f>
        <v>-- Select --</v>
      </c>
      <c r="QU13" s="188" t="str">
        <f>IF(INDEX('Opinion Statement (DistHeat)'!$A:$A,QU$8+QU9)="","",INDEX('Opinion Statement (DistHeat)'!$A:$A,QU$8+QU9))</f>
        <v>-- Select --</v>
      </c>
      <c r="QV13" s="188" t="str">
        <f>IF(INDEX('Opinion Statement (DistHeat)'!$C:$C,QV$8+QV9)="","",INDEX('Opinion Statement (DistHeat)'!$C:$C,QV$8+QV9))</f>
        <v/>
      </c>
      <c r="QW13" s="188" t="str">
        <f>IF(INDEX('Opinion Statement (DistHeat)'!$E:$E,QW$8+QW9)="","",INDEX('Opinion Statement (DistHeat)'!$E:$E,QW$8+QW9))</f>
        <v>-- Select --</v>
      </c>
      <c r="QX13" s="188" t="str">
        <f>IF(INDEX('Opinion Statement (DistHeat)'!$G:$G,QX$8+QX9)="","",INDEX('Opinion Statement (DistHeat)'!$G:$G,QX$8+QX9))</f>
        <v>-- Select --</v>
      </c>
      <c r="QY13" s="188" t="str">
        <f>IF(INDEX('Opinion Statement (DistHeat)'!$A:$A,QY$8+QY9)="","",INDEX('Opinion Statement (DistHeat)'!$A:$A,QY$8+QY9))</f>
        <v>-- Select --</v>
      </c>
      <c r="QZ13" s="188" t="str">
        <f>IF(INDEX('Opinion Statement (DistHeat)'!$C:$C,QZ$8+QZ9)="","",INDEX('Opinion Statement (DistHeat)'!$C:$C,QZ$8+QZ9))</f>
        <v/>
      </c>
      <c r="RA13" s="188" t="str">
        <f>IF(INDEX('Opinion Statement (DistHeat)'!$E:$E,RA$8+RA9)="","",INDEX('Opinion Statement (DistHeat)'!$E:$E,RA$8+RA9))</f>
        <v>-- Select --</v>
      </c>
      <c r="RB13" s="188" t="str">
        <f>IF(INDEX('Opinion Statement (DistHeat)'!$G:$G,RB$8+RB9)="","",INDEX('Opinion Statement (DistHeat)'!$G:$G,RB$8+RB9))</f>
        <v>-- Select --</v>
      </c>
      <c r="RC13" s="188" t="str">
        <f>IF(INDEX('Opinion Statement (DistHeat)'!$A:$A,RC$8+RC9)="","",INDEX('Opinion Statement (DistHeat)'!$A:$A,RC$8+RC9))</f>
        <v>-- Select --</v>
      </c>
      <c r="RD13" s="188" t="str">
        <f>IF(INDEX('Opinion Statement (DistHeat)'!$C:$C,RD$8+RD9)="","",INDEX('Opinion Statement (DistHeat)'!$C:$C,RD$8+RD9))</f>
        <v/>
      </c>
      <c r="RE13" s="188" t="str">
        <f>IF(INDEX('Opinion Statement (DistHeat)'!$E:$E,RE$8+RE9)="","",INDEX('Opinion Statement (DistHeat)'!$E:$E,RE$8+RE9))</f>
        <v>-- Select --</v>
      </c>
      <c r="RF13" s="188" t="str">
        <f>IF(INDEX('Opinion Statement (DistHeat)'!$G:$G,RF$8+RF9)="","",INDEX('Opinion Statement (DistHeat)'!$G:$G,RF$8+RF9))</f>
        <v>-- Select --</v>
      </c>
      <c r="RG13" s="188" t="str">
        <f>IF(INDEX('Opinion Statement (DistHeat)'!$A:$A,RG$8+RG9)="","",INDEX('Opinion Statement (DistHeat)'!$A:$A,RG$8+RG9))</f>
        <v>-- Select --</v>
      </c>
      <c r="RH13" s="188" t="str">
        <f>IF(INDEX('Opinion Statement (DistHeat)'!$C:$C,RH$8+RH9)="","",INDEX('Opinion Statement (DistHeat)'!$C:$C,RH$8+RH9))</f>
        <v/>
      </c>
      <c r="RI13" s="188" t="str">
        <f>IF(INDEX('Opinion Statement (DistHeat)'!$E:$E,RI$8+RI9)="","",INDEX('Opinion Statement (DistHeat)'!$E:$E,RI$8+RI9))</f>
        <v>-- Select --</v>
      </c>
      <c r="RJ13" s="188" t="str">
        <f>IF(INDEX('Opinion Statement (DistHeat)'!$G:$G,RJ$8+RJ9)="","",INDEX('Opinion Statement (DistHeat)'!$G:$G,RJ$8+RJ9))</f>
        <v>-- Select --</v>
      </c>
      <c r="RK13" s="188" t="str">
        <f>IF(INDEX('Opinion Statement (DistHeat)'!$A:$A,RK$8+RK9)="","",INDEX('Opinion Statement (DistHeat)'!$A:$A,RK$8+RK9))</f>
        <v>-- Select --</v>
      </c>
      <c r="RL13" s="188" t="str">
        <f>IF(INDEX('Opinion Statement (DistHeat)'!$C:$C,RL$8+RL9)="","",INDEX('Opinion Statement (DistHeat)'!$C:$C,RL$8+RL9))</f>
        <v/>
      </c>
      <c r="RM13" s="188" t="str">
        <f>IF(INDEX('Opinion Statement (DistHeat)'!$E:$E,RM$8+RM9)="","",INDEX('Opinion Statement (DistHeat)'!$E:$E,RM$8+RM9))</f>
        <v>-- Select --</v>
      </c>
      <c r="RN13" s="188" t="str">
        <f>IF(INDEX('Opinion Statement (DistHeat)'!$G:$G,RN$8+RN9)="","",INDEX('Opinion Statement (DistHeat)'!$G:$G,RN$8+RN9))</f>
        <v>-- Select --</v>
      </c>
      <c r="RO13" s="188" t="str">
        <f>IF(INDEX('Opinion Statement (DistHeat)'!$A:$A,RO$8+RO9)="","",INDEX('Opinion Statement (DistHeat)'!$A:$A,RO$8+RO9))</f>
        <v>-- Select --</v>
      </c>
      <c r="RP13" s="188" t="str">
        <f>IF(INDEX('Opinion Statement (DistHeat)'!$C:$C,RP$8+RP9)="","",INDEX('Opinion Statement (DistHeat)'!$C:$C,RP$8+RP9))</f>
        <v/>
      </c>
      <c r="RQ13" s="188" t="str">
        <f>IF(INDEX('Opinion Statement (DistHeat)'!$E:$E,RQ$8+RQ9)="","",INDEX('Opinion Statement (DistHeat)'!$E:$E,RQ$8+RQ9))</f>
        <v>-- Select --</v>
      </c>
      <c r="RR13" s="188" t="str">
        <f>IF(INDEX('Opinion Statement (DistHeat)'!$G:$G,RR$8+RR9)="","",INDEX('Opinion Statement (DistHeat)'!$G:$G,RR$8+RR9))</f>
        <v>-- Select --</v>
      </c>
      <c r="RS13" s="188" t="str">
        <f>IF(INDEX('Opinion Statement (DistHeat)'!$A:$A,RS$8+RS9)="","",INDEX('Opinion Statement (DistHeat)'!$A:$A,RS$8+RS9))</f>
        <v>-- Select --</v>
      </c>
      <c r="RT13" s="188" t="str">
        <f>IF(INDEX('Opinion Statement (DistHeat)'!$C:$C,RT$8+RT9)="","",INDEX('Opinion Statement (DistHeat)'!$C:$C,RT$8+RT9))</f>
        <v/>
      </c>
      <c r="RU13" s="188" t="str">
        <f>IF(INDEX('Opinion Statement (DistHeat)'!$E:$E,RU$8+RU9)="","",INDEX('Opinion Statement (DistHeat)'!$E:$E,RU$8+RU9))</f>
        <v>-- Select --</v>
      </c>
      <c r="RV13" s="188" t="str">
        <f>IF(INDEX('Opinion Statement (DistHeat)'!$G:$G,RV$8+RV9)="","",INDEX('Opinion Statement (DistHeat)'!$G:$G,RV$8+RV9))</f>
        <v>-- Select --</v>
      </c>
      <c r="RW13" s="188" t="str">
        <f>IF(INDEX('Opinion Statement (DistHeat)'!$A:$A,RW$8+RW9)="","",INDEX('Opinion Statement (DistHeat)'!$A:$A,RW$8+RW9))</f>
        <v>-- Select --</v>
      </c>
      <c r="RX13" s="188" t="str">
        <f>IF(INDEX('Opinion Statement (DistHeat)'!$C:$C,RX$8+RX9)="","",INDEX('Opinion Statement (DistHeat)'!$C:$C,RX$8+RX9))</f>
        <v/>
      </c>
      <c r="RY13" s="188" t="str">
        <f>IF(INDEX('Opinion Statement (DistHeat)'!$E:$E,RY$8+RY9)="","",INDEX('Opinion Statement (DistHeat)'!$E:$E,RY$8+RY9))</f>
        <v>-- Select --</v>
      </c>
      <c r="RZ13" s="188" t="str">
        <f>IF(INDEX('Opinion Statement (DistHeat)'!$G:$G,RZ$8+RZ9)="","",INDEX('Opinion Statement (DistHeat)'!$G:$G,RZ$8+RZ9))</f>
        <v>-- Select --</v>
      </c>
      <c r="SA13" s="188" t="str">
        <f>IF(INDEX('Opinion Statement (DistHeat)'!$A:$A,SA$8+SA9)="","",INDEX('Opinion Statement (DistHeat)'!$A:$A,SA$8+SA9))</f>
        <v>-- Select --</v>
      </c>
      <c r="SB13" s="188" t="str">
        <f>IF(INDEX('Opinion Statement (DistHeat)'!$C:$C,SB$8+SB9)="","",INDEX('Opinion Statement (DistHeat)'!$C:$C,SB$8+SB9))</f>
        <v/>
      </c>
      <c r="SC13" s="188" t="str">
        <f>IF(INDEX('Opinion Statement (DistHeat)'!$E:$E,SC$8+SC9)="","",INDEX('Opinion Statement (DistHeat)'!$E:$E,SC$8+SC9))</f>
        <v>-- Select --</v>
      </c>
      <c r="SD13" s="188" t="str">
        <f>IF(INDEX('Opinion Statement (DistHeat)'!$G:$G,SD$8+SD9)="","",INDEX('Opinion Statement (DistHeat)'!$G:$G,SD$8+SD9))</f>
        <v>-- Select --</v>
      </c>
      <c r="SE13" s="280" t="str">
        <f>IF(INDEX('Opinion Statement (DistHeat)'!$C:$C,SE$8+SE9+2)="","",INDEX('Opinion Statement (DistHeat)'!$C:$C,SE$8+SE9+2))</f>
        <v/>
      </c>
      <c r="SF13" s="281" t="str">
        <f>IF(INDEX('Opinion Statement (DistHeat)'!$D:$D,SF$8+SF9+2)="","",INDEX('Opinion Statement (DistHeat)'!$D:$D,SF$8+SF9+2))</f>
        <v/>
      </c>
      <c r="SG13" s="281" t="str">
        <f>IF(INDEX('Opinion Statement (DistHeat)'!$C:$C,SG$8+SG9+3)="","",INDEX('Opinion Statement (DistHeat)'!$C:$C,SG$8+SG9+3))</f>
        <v/>
      </c>
      <c r="SH13" s="281" t="str">
        <f>IF(INDEX('Opinion Statement (DistHeat)'!$D:$D,SH$8+SH9+3)="","",INDEX('Opinion Statement (DistHeat)'!$D:$D,SH$8+SH9+3))</f>
        <v/>
      </c>
      <c r="SI13" s="281" t="str">
        <f>IF(INDEX('Opinion Statement (DistHeat)'!$C:$C,SI$8+SI9+4)="","",INDEX('Opinion Statement (DistHeat)'!$C:$C,SI$8+SI9+4))</f>
        <v/>
      </c>
      <c r="SJ13" s="281" t="str">
        <f>IF(INDEX('Opinion Statement (DistHeat)'!$D:$D,SJ$8+SJ9+4)="","",INDEX('Opinion Statement (DistHeat)'!$D:$D,SJ$8+SJ9+4))</f>
        <v/>
      </c>
      <c r="SK13" s="281" t="str">
        <f>IF(INDEX('Opinion Statement (DistHeat)'!$C:$C,SK$8+SK9+5)="","",INDEX('Opinion Statement (DistHeat)'!$C:$C,SK$8+SK9+5))</f>
        <v/>
      </c>
      <c r="SL13" s="281" t="str">
        <f>IF(INDEX('Opinion Statement (DistHeat)'!$D:$D,SL$8+SL9+5)="","",INDEX('Opinion Statement (DistHeat)'!$D:$D,SL$8+SL9+5))</f>
        <v/>
      </c>
      <c r="SM13" s="281" t="str">
        <f>IF(INDEX('Opinion Statement (DistHeat)'!$C:$C,SM$8+SM9+6)="","",INDEX('Opinion Statement (DistHeat)'!$C:$C,SM$8+SM9+6))</f>
        <v/>
      </c>
      <c r="SN13" s="282" t="str">
        <f>IF(INDEX('Opinion Statement (DistHeat)'!$D:$D,SN$8+SN9+6)="","",INDEX('Opinion Statement (DistHeat)'!$D:$D,SN$8+SN9+6))</f>
        <v/>
      </c>
      <c r="SO13" s="188" t="str">
        <f>IF(INDEX('Opinion Statement (DistHeat)'!$A:$A,SO$8+SO9)="","",INDEX('Opinion Statement (DistHeat)'!$A:$A,SO$8+SO9))</f>
        <v>-- Select --</v>
      </c>
      <c r="SP13" s="188" t="str">
        <f>IF(INDEX('Opinion Statement (DistHeat)'!$C:$C,SP$8+SP9)="","",INDEX('Opinion Statement (DistHeat)'!$C:$C,SP$8+SP9))</f>
        <v/>
      </c>
      <c r="SQ13" s="188" t="str">
        <f>IF(INDEX('Opinion Statement (DistHeat)'!$E:$E,SQ$8+SQ9)="","",INDEX('Opinion Statement (DistHeat)'!$E:$E,SQ$8+SQ9))</f>
        <v>-- Select --</v>
      </c>
      <c r="SR13" s="188" t="str">
        <f>IF(INDEX('Opinion Statement (DistHeat)'!$G:$G,SR$8+SR9)="","",INDEX('Opinion Statement (DistHeat)'!$G:$G,SR$8+SR9))</f>
        <v>-- Select --</v>
      </c>
      <c r="SS13" s="188" t="str">
        <f>IF(INDEX('Opinion Statement (DistHeat)'!$A:$A,SS$8+SS9)="","",INDEX('Opinion Statement (DistHeat)'!$A:$A,SS$8+SS9))</f>
        <v>-- Select --</v>
      </c>
      <c r="ST13" s="188" t="str">
        <f>IF(INDEX('Opinion Statement (DistHeat)'!$C:$C,ST$8+ST9)="","",INDEX('Opinion Statement (DistHeat)'!$C:$C,ST$8+ST9))</f>
        <v/>
      </c>
      <c r="SU13" s="188" t="str">
        <f>IF(INDEX('Opinion Statement (DistHeat)'!$E:$E,SU$8+SU9)="","",INDEX('Opinion Statement (DistHeat)'!$E:$E,SU$8+SU9))</f>
        <v>-- Select --</v>
      </c>
      <c r="SV13" s="188" t="str">
        <f>IF(INDEX('Opinion Statement (DistHeat)'!$G:$G,SV$8+SV9)="","",INDEX('Opinion Statement (DistHeat)'!$G:$G,SV$8+SV9))</f>
        <v>-- Select --</v>
      </c>
      <c r="SW13" s="188" t="str">
        <f>IF(INDEX('Opinion Statement (DistHeat)'!$A:$A,SW$8+SW9)="","",INDEX('Opinion Statement (DistHeat)'!$A:$A,SW$8+SW9))</f>
        <v>-- Select --</v>
      </c>
      <c r="SX13" s="188" t="str">
        <f>IF(INDEX('Opinion Statement (DistHeat)'!$C:$C,SX$8+SX9)="","",INDEX('Opinion Statement (DistHeat)'!$C:$C,SX$8+SX9))</f>
        <v/>
      </c>
      <c r="SY13" s="188" t="str">
        <f>IF(INDEX('Opinion Statement (DistHeat)'!$E:$E,SY$8+SY9)="","",INDEX('Opinion Statement (DistHeat)'!$E:$E,SY$8+SY9))</f>
        <v>-- Select --</v>
      </c>
      <c r="SZ13" s="188" t="str">
        <f>IF(INDEX('Opinion Statement (DistHeat)'!$G:$G,SZ$8+SZ9)="","",INDEX('Opinion Statement (DistHeat)'!$G:$G,SZ$8+SZ9))</f>
        <v>-- Select --</v>
      </c>
      <c r="TA13" s="188" t="str">
        <f>IF(INDEX('Opinion Statement (DistHeat)'!$A:$A,TA$8+TA9)="","",INDEX('Opinion Statement (DistHeat)'!$A:$A,TA$8+TA9))</f>
        <v>-- Select --</v>
      </c>
      <c r="TB13" s="188" t="str">
        <f>IF(INDEX('Opinion Statement (DistHeat)'!$C:$C,TB$8+TB9)="","",INDEX('Opinion Statement (DistHeat)'!$C:$C,TB$8+TB9))</f>
        <v/>
      </c>
      <c r="TC13" s="188" t="str">
        <f>IF(INDEX('Opinion Statement (DistHeat)'!$E:$E,TC$8+TC9)="","",INDEX('Opinion Statement (DistHeat)'!$E:$E,TC$8+TC9))</f>
        <v>-- Select --</v>
      </c>
      <c r="TD13" s="188" t="str">
        <f>IF(INDEX('Opinion Statement (DistHeat)'!$G:$G,TD$8+TD9)="","",INDEX('Opinion Statement (DistHeat)'!$G:$G,TD$8+TD9))</f>
        <v>-- Select --</v>
      </c>
      <c r="TE13" s="188" t="str">
        <f>IF(INDEX('Opinion Statement (DistHeat)'!$A:$A,TE$8+TE9)="","",INDEX('Opinion Statement (DistHeat)'!$A:$A,TE$8+TE9))</f>
        <v>-- Select --</v>
      </c>
      <c r="TF13" s="188" t="str">
        <f>IF(INDEX('Opinion Statement (DistHeat)'!$C:$C,TF$8+TF9)="","",INDEX('Opinion Statement (DistHeat)'!$C:$C,TF$8+TF9))</f>
        <v/>
      </c>
      <c r="TG13" s="188" t="str">
        <f>IF(INDEX('Opinion Statement (DistHeat)'!$E:$E,TG$8+TG9)="","",INDEX('Opinion Statement (DistHeat)'!$E:$E,TG$8+TG9))</f>
        <v>-- Select --</v>
      </c>
      <c r="TH13" s="188" t="str">
        <f>IF(INDEX('Opinion Statement (DistHeat)'!$G:$G,TH$8+TH9)="","",INDEX('Opinion Statement (DistHeat)'!$G:$G,TH$8+TH9))</f>
        <v>-- Select --</v>
      </c>
      <c r="TI13" s="188" t="str">
        <f>IF(INDEX('Opinion Statement (DistHeat)'!$A:$A,TI$8+TI9)="","",INDEX('Opinion Statement (DistHeat)'!$A:$A,TI$8+TI9))</f>
        <v>-- Select --</v>
      </c>
      <c r="TJ13" s="188" t="str">
        <f>IF(INDEX('Opinion Statement (DistHeat)'!$C:$C,TJ$8+TJ9)="","",INDEX('Opinion Statement (DistHeat)'!$C:$C,TJ$8+TJ9))</f>
        <v/>
      </c>
      <c r="TK13" s="188" t="str">
        <f>IF(INDEX('Opinion Statement (DistHeat)'!$E:$E,TK$8+TK9)="","",INDEX('Opinion Statement (DistHeat)'!$E:$E,TK$8+TK9))</f>
        <v>-- Select --</v>
      </c>
      <c r="TL13" s="188" t="str">
        <f>IF(INDEX('Opinion Statement (DistHeat)'!$G:$G,TL$8+TL9)="","",INDEX('Opinion Statement (DistHeat)'!$G:$G,TL$8+TL9))</f>
        <v>-- Select --</v>
      </c>
      <c r="TM13" s="188" t="str">
        <f>IF(INDEX('Opinion Statement (DistHeat)'!$A:$A,TM$8+TM9)="","",INDEX('Opinion Statement (DistHeat)'!$A:$A,TM$8+TM9))</f>
        <v>-- Select --</v>
      </c>
      <c r="TN13" s="188" t="str">
        <f>IF(INDEX('Opinion Statement (DistHeat)'!$C:$C,TN$8+TN9)="","",INDEX('Opinion Statement (DistHeat)'!$C:$C,TN$8+TN9))</f>
        <v/>
      </c>
      <c r="TO13" s="188" t="str">
        <f>IF(INDEX('Opinion Statement (DistHeat)'!$E:$E,TO$8+TO9)="","",INDEX('Opinion Statement (DistHeat)'!$E:$E,TO$8+TO9))</f>
        <v>-- Select --</v>
      </c>
      <c r="TP13" s="188" t="str">
        <f>IF(INDEX('Opinion Statement (DistHeat)'!$G:$G,TP$8+TP9)="","",INDEX('Opinion Statement (DistHeat)'!$G:$G,TP$8+TP9))</f>
        <v>-- Select --</v>
      </c>
      <c r="TQ13" s="188" t="str">
        <f>IF(INDEX('Opinion Statement (DistHeat)'!$A:$A,TQ$8+TQ9)="","",INDEX('Opinion Statement (DistHeat)'!$A:$A,TQ$8+TQ9))</f>
        <v>-- Select --</v>
      </c>
      <c r="TR13" s="188" t="str">
        <f>IF(INDEX('Opinion Statement (DistHeat)'!$C:$C,TR$8+TR9)="","",INDEX('Opinion Statement (DistHeat)'!$C:$C,TR$8+TR9))</f>
        <v/>
      </c>
      <c r="TS13" s="188" t="str">
        <f>IF(INDEX('Opinion Statement (DistHeat)'!$E:$E,TS$8+TS9)="","",INDEX('Opinion Statement (DistHeat)'!$E:$E,TS$8+TS9))</f>
        <v>-- Select --</v>
      </c>
      <c r="TT13" s="188" t="str">
        <f>IF(INDEX('Opinion Statement (DistHeat)'!$G:$G,TT$8+TT9)="","",INDEX('Opinion Statement (DistHeat)'!$G:$G,TT$8+TT9))</f>
        <v>-- Select --</v>
      </c>
      <c r="TU13" s="188" t="str">
        <f>IF(INDEX('Opinion Statement (DistHeat)'!$A:$A,TU$8+TU9)="","",INDEX('Opinion Statement (DistHeat)'!$A:$A,TU$8+TU9))</f>
        <v>-- Select --</v>
      </c>
      <c r="TV13" s="188" t="str">
        <f>IF(INDEX('Opinion Statement (DistHeat)'!$C:$C,TV$8+TV9)="","",INDEX('Opinion Statement (DistHeat)'!$C:$C,TV$8+TV9))</f>
        <v/>
      </c>
      <c r="TW13" s="188" t="str">
        <f>IF(INDEX('Opinion Statement (DistHeat)'!$E:$E,TW$8+TW9)="","",INDEX('Opinion Statement (DistHeat)'!$E:$E,TW$8+TW9))</f>
        <v>-- Select --</v>
      </c>
      <c r="TX13" s="188" t="str">
        <f>IF(INDEX('Opinion Statement (DistHeat)'!$G:$G,TX$8+TX9)="","",INDEX('Opinion Statement (DistHeat)'!$G:$G,TX$8+TX9))</f>
        <v>-- Select --</v>
      </c>
      <c r="TY13" s="188" t="str">
        <f>IF(INDEX('Opinion Statement (DistHeat)'!$A:$A,TY$8+TY9)="","",INDEX('Opinion Statement (DistHeat)'!$A:$A,TY$8+TY9))</f>
        <v>-- Select --</v>
      </c>
      <c r="TZ13" s="188" t="str">
        <f>IF(INDEX('Opinion Statement (DistHeat)'!$C:$C,TZ$8+TZ9)="","",INDEX('Opinion Statement (DistHeat)'!$C:$C,TZ$8+TZ9))</f>
        <v/>
      </c>
      <c r="UA13" s="188" t="str">
        <f>IF(INDEX('Opinion Statement (DistHeat)'!$E:$E,UA$8+UA9)="","",INDEX('Opinion Statement (DistHeat)'!$E:$E,UA$8+UA9))</f>
        <v>-- Select --</v>
      </c>
      <c r="UB13" s="188" t="str">
        <f>IF(INDEX('Opinion Statement (DistHeat)'!$G:$G,UB$8+UB9)="","",INDEX('Opinion Statement (DistHeat)'!$G:$G,UB$8+UB9))</f>
        <v>-- Select --</v>
      </c>
      <c r="UC13" s="280" t="str">
        <f>IF(INDEX('Opinion Statement (DistHeat)'!$C:$C,UC$8+UC9+2)="","",INDEX('Opinion Statement (DistHeat)'!$C:$C,UC$8+UC9+2))</f>
        <v/>
      </c>
      <c r="UD13" s="281" t="str">
        <f>IF(INDEX('Opinion Statement (DistHeat)'!$D:$D,UD$8+UD9+2)="","",INDEX('Opinion Statement (DistHeat)'!$D:$D,UD$8+UD9+2))</f>
        <v/>
      </c>
      <c r="UE13" s="281" t="str">
        <f>IF(INDEX('Opinion Statement (DistHeat)'!$C:$C,UE$8+UE9+3)="","",INDEX('Opinion Statement (DistHeat)'!$C:$C,UE$8+UE9+3))</f>
        <v/>
      </c>
      <c r="UF13" s="281" t="str">
        <f>IF(INDEX('Opinion Statement (DistHeat)'!$D:$D,UF$8+UF9+3)="","",INDEX('Opinion Statement (DistHeat)'!$D:$D,UF$8+UF9+3))</f>
        <v/>
      </c>
      <c r="UG13" s="281" t="str">
        <f>IF(INDEX('Opinion Statement (DistHeat)'!$C:$C,UG$8+UG9+4)="","",INDEX('Opinion Statement (DistHeat)'!$C:$C,UG$8+UG9+4))</f>
        <v/>
      </c>
      <c r="UH13" s="281" t="str">
        <f>IF(INDEX('Opinion Statement (DistHeat)'!$D:$D,UH$8+UH9+4)="","",INDEX('Opinion Statement (DistHeat)'!$D:$D,UH$8+UH9+4))</f>
        <v/>
      </c>
      <c r="UI13" s="281" t="str">
        <f>IF(INDEX('Opinion Statement (DistHeat)'!$C:$C,UI$8+UI9+5)="","",INDEX('Opinion Statement (DistHeat)'!$C:$C,UI$8+UI9+5))</f>
        <v/>
      </c>
      <c r="UJ13" s="281" t="str">
        <f>IF(INDEX('Opinion Statement (DistHeat)'!$D:$D,UJ$8+UJ9+5)="","",INDEX('Opinion Statement (DistHeat)'!$D:$D,UJ$8+UJ9+5))</f>
        <v/>
      </c>
      <c r="UK13" s="281" t="str">
        <f>IF(INDEX('Opinion Statement (DistHeat)'!$C:$C,UK$8+UK9+6)="","",INDEX('Opinion Statement (DistHeat)'!$C:$C,UK$8+UK9+6))</f>
        <v/>
      </c>
      <c r="UL13" s="282" t="str">
        <f>IF(INDEX('Opinion Statement (DistHeat)'!$D:$D,UL$8+UL9+6)="","",INDEX('Opinion Statement (DistHeat)'!$D:$D,UL$8+UL9+6))</f>
        <v/>
      </c>
      <c r="UM13" s="281" t="str">
        <f>IF(INDEX('Opinion Statement (DistHeat)'!$C:$C,UM$8)="","",INDEX('Opinion Statement (DistHeat)'!$C:$C,UM$8))</f>
        <v>-- Select --</v>
      </c>
      <c r="UN13" s="281" t="str">
        <f>IF(INDEX('Opinion Statement (DistHeat)'!$C:$C,UN$8)="","",INDEX('Opinion Statement (DistHeat)'!$C:$C,UN$8))</f>
        <v>-- Select --</v>
      </c>
      <c r="UO13" s="281" t="str">
        <f>IF(INDEX('Opinion Statement (DistHeat)'!$C:$C,UO$8)="","",INDEX('Opinion Statement (DistHeat)'!$C:$C,UO$8))</f>
        <v>-- Select --</v>
      </c>
      <c r="UP13" s="281" t="str">
        <f>IF(INDEX('Opinion Statement (DistHeat)'!$C:$C,UP$8)="","",INDEX('Opinion Statement (DistHeat)'!$C:$C,UP$8))</f>
        <v/>
      </c>
      <c r="UQ13" s="281" t="str">
        <f>IF(INDEX('Opinion Statement (DistHeat)'!$C:$C,UQ$8)="","",INDEX('Opinion Statement (DistHeat)'!$C:$C,UQ$8))</f>
        <v/>
      </c>
      <c r="UR13" s="281" t="str">
        <f>IF(INDEX('Opinion Statement (DistHeat)'!$C:$C,UR$8)="","",INDEX('Opinion Statement (DistHeat)'!$C:$C,UR$8))</f>
        <v/>
      </c>
      <c r="US13" s="281" t="str">
        <f>IF(INDEX('Opinion Statement (DistHeat)'!$C:$C,US$8)="","",INDEX('Opinion Statement (DistHeat)'!$C:$C,US$8))</f>
        <v/>
      </c>
      <c r="UT13" s="281" t="str">
        <f>IF(INDEX('Opinion Statement (DistHeat)'!$C:$C,UT$8)="","",INDEX('Opinion Statement (DistHeat)'!$C:$C,UT$8))</f>
        <v/>
      </c>
      <c r="UU13" s="281" t="str">
        <f>IF(INDEX('Opinion Statement (DistHeat)'!$C:$C,UU$8)="","",INDEX('Opinion Statement (DistHeat)'!$C:$C,UU$8))</f>
        <v/>
      </c>
      <c r="UV13" s="281" t="str">
        <f>IF(INDEX('Opinion Statement (DistHeat)'!$C:$C,UV$8)="","",INDEX('Opinion Statement (DistHeat)'!$C:$C,UV$8))</f>
        <v/>
      </c>
      <c r="UW13" s="281" t="str">
        <f>IF(INDEX('Opinion Statement (DistHeat)'!$C:$C,UW$8)="","",INDEX('Opinion Statement (DistHeat)'!$C:$C,UW$8))</f>
        <v/>
      </c>
      <c r="UX13" s="281" t="str">
        <f>IF(INDEX('Opinion Statement (DistHeat)'!$C:$C,UX$8)="","",INDEX('Opinion Statement (DistHeat)'!$C:$C,UX$8))</f>
        <v/>
      </c>
      <c r="UY13" s="281" t="str">
        <f>IF(INDEX('Opinion Statement (DistHeat)'!$C:$C,UY$8)="","",INDEX('Opinion Statement (DistHeat)'!$C:$C,UY$8))</f>
        <v/>
      </c>
      <c r="UZ13" s="281" t="str">
        <f>IF(INDEX('Opinion Statement (DistHeat)'!$C:$C,UZ$8)="","",INDEX('Opinion Statement (DistHeat)'!$C:$C,UZ$8))</f>
        <v/>
      </c>
      <c r="VA13" s="281" t="str">
        <f>IF(INDEX('Opinion Statement (DistHeat)'!$C:$C,VA$8)="","",INDEX('Opinion Statement (DistHeat)'!$C:$C,VA$8))</f>
        <v/>
      </c>
      <c r="VB13" s="281" t="str">
        <f>IF(INDEX('Opinion Statement (DistHeat)'!$C:$C,VB$8)="","",INDEX('Opinion Statement (DistHeat)'!$C:$C,VB$8))</f>
        <v/>
      </c>
      <c r="VC13" s="281" t="str">
        <f>IF(INDEX('Opinion Statement (DistHeat)'!$C:$C,VC$8)="","",INDEX('Opinion Statement (DistHeat)'!$C:$C,VC$8))</f>
        <v/>
      </c>
      <c r="VD13" s="281" t="str">
        <f>IF(INDEX('Opinion Statement (DistHeat)'!$C:$C,VD$8)="","",INDEX('Opinion Statement (DistHeat)'!$C:$C,VD$8))</f>
        <v/>
      </c>
      <c r="VE13" s="281" t="str">
        <f>IF(INDEX('Opinion Statement (DistHeat)'!$C:$C,VE$8)="","",INDEX('Opinion Statement (DistHeat)'!$C:$C,VE$8))</f>
        <v/>
      </c>
      <c r="VF13" s="281" t="str">
        <f>IF(INDEX('Opinion Statement (DistHeat)'!$C:$C,VF$8)="","",INDEX('Opinion Statement (DistHeat)'!$C:$C,VF$8))</f>
        <v/>
      </c>
      <c r="VG13" s="281" t="str">
        <f>IF(INDEX('Opinion Statement (DistHeat)'!$C:$C,VG$8)="","",INDEX('Opinion Statement (DistHeat)'!$C:$C,VG$8))</f>
        <v/>
      </c>
      <c r="VH13" s="281" t="str">
        <f>IF(INDEX('Opinion Statement (DistHeat)'!$C:$C,VH$8)="","",INDEX('Opinion Statement (DistHeat)'!$C:$C,VH$8))</f>
        <v/>
      </c>
      <c r="VI13" s="281" t="str">
        <f>IF(INDEX('Opinion Statement (DistHeat)'!$C:$C,VI$8+VI9)="","",INDEX('Opinion Statement (DistHeat)'!$C:$C,VI$8+VI9))</f>
        <v/>
      </c>
      <c r="VJ13" s="281" t="str">
        <f>IF(INDEX('Opinion Statement (DistHeat)'!$C:$C,VJ$8)="","",INDEX('Opinion Statement (DistHeat)'!$C:$C,VJ$8))</f>
        <v/>
      </c>
      <c r="VK13" s="281" t="str">
        <f>IF(INDEX('Opinion Statement (DistHeat)'!$C:$C,VK$8+VK9)="","",INDEX('Opinion Statement (DistHeat)'!$C:$C,VK$8+VK9))</f>
        <v/>
      </c>
      <c r="VL13" s="281" t="str">
        <f>IF(INDEX('Opinion Statement (DistHeat)'!$C:$C,VL$8)="","",INDEX('Opinion Statement (DistHeat)'!$C:$C,VL$8))</f>
        <v/>
      </c>
      <c r="VM13" s="281" t="str">
        <f>IF(INDEX('Opinion Statement (DistHeat)'!$C:$C,VM$8+VM9)="","",INDEX('Opinion Statement (DistHeat)'!$C:$C,VM$8+VM9))</f>
        <v/>
      </c>
      <c r="VN13" s="281" t="str">
        <f>IF(INDEX('Opinion Statement (DistHeat)'!$C:$C,VN$8)="","",INDEX('Opinion Statement (DistHeat)'!$C:$C,VN$8))</f>
        <v/>
      </c>
      <c r="VO13" s="281" t="str">
        <f>IF(INDEX('Opinion Statement (DistHeat)'!$C:$C,VO$8)="","",INDEX('Opinion Statement (DistHeat)'!$C:$C,VO$8))</f>
        <v/>
      </c>
      <c r="VP13" s="281" t="str">
        <f>IF(INDEX('Opinion Statement (DistHeat)'!$C:$C,VP$8)="","",INDEX('Opinion Statement (DistHeat)'!$C:$C,VP$8))</f>
        <v/>
      </c>
      <c r="VQ13" s="281" t="str">
        <f>IF(INDEX('Opinion Statement (DistHeat)'!$C:$C,VQ$8+VQ9)="","",INDEX('Opinion Statement (DistHeat)'!$C:$C,VQ$8+VQ9))</f>
        <v/>
      </c>
      <c r="VR13" s="281" t="str">
        <f>IF(INDEX('Opinion Statement (DistHeat)'!$C:$C,VR$8)="","",INDEX('Opinion Statement (DistHeat)'!$C:$C,VR$8))</f>
        <v/>
      </c>
      <c r="VS13" s="281" t="str">
        <f>IF(INDEX('Opinion Statement (DistHeat)'!$C:$C,VS$8)="","",INDEX('Opinion Statement (DistHeat)'!$C:$C,VS$8))</f>
        <v/>
      </c>
      <c r="VT13" s="281" t="str">
        <f>IF(INDEX('Opinion Statement (DistHeat)'!$C:$C,VT$8+VT9)="","",INDEX('Opinion Statement (DistHeat)'!$C:$C,VT$8+VT9))</f>
        <v/>
      </c>
      <c r="VU13" s="281" t="str">
        <f>IF(INDEX('Opinion Statement (DistHeat)'!$C:$C,VU$8)="","",INDEX('Opinion Statement (DistHeat)'!$C:$C,VU$8))</f>
        <v/>
      </c>
      <c r="VV13" s="281" t="str">
        <f>IF(INDEX('Opinion Statement (DistHeat)'!$C:$C,VV$8+VV9)="","",INDEX('Opinion Statement (DistHeat)'!$C:$C,VV$8+VV9))</f>
        <v/>
      </c>
      <c r="VW13" s="281" t="str">
        <f>IF(INDEX('Opinion Statement (DistHeat)'!$C:$C,VW$8)="","",INDEX('Opinion Statement (DistHeat)'!$C:$C,VW$8))</f>
        <v/>
      </c>
      <c r="VX13" s="281" t="str">
        <f>IF(INDEX('Opinion Statement (DistHeat)'!$C:$C,VX$8+VX9)="","",INDEX('Opinion Statement (DistHeat)'!$C:$C,VX$8+VX9))</f>
        <v/>
      </c>
      <c r="VY13" s="281" t="str">
        <f>IF(INDEX('Opinion Statement (DistHeat)'!$C:$C,VY$8)="","",INDEX('Opinion Statement (DistHeat)'!$C:$C,VY$8))</f>
        <v/>
      </c>
      <c r="VZ13" s="281" t="str">
        <f>IF(INDEX('Opinion Statement (DistHeat)'!$C:$C,VZ$8+VZ9)="","",INDEX('Opinion Statement (DistHeat)'!$C:$C,VZ$8+VZ9))</f>
        <v/>
      </c>
      <c r="WA13" s="281" t="str">
        <f>IF(INDEX('Opinion Statement (DistHeat)'!$C:$C,WA$8)="","",INDEX('Opinion Statement (DistHeat)'!$C:$C,WA$8))</f>
        <v/>
      </c>
      <c r="WB13" s="281" t="str">
        <f>IF(INDEX('Opinion Statement (DistHeat)'!$C:$C,WB$8+WB9)="","",INDEX('Opinion Statement (DistHeat)'!$C:$C,WB$8+WB9))</f>
        <v/>
      </c>
      <c r="WC13" s="112">
        <f>COUNTA($F$27:$F$36)-COUNTIF($F$27:$F$36,"")</f>
        <v>0</v>
      </c>
      <c r="WD13" s="193">
        <f>COUNTIF($G$27:$G$36,EUConstYes)</f>
        <v>0</v>
      </c>
      <c r="WE13" s="112">
        <f>COUNTA($I$27:$I$36)-COUNTIF($I$27:$I$36,"")</f>
        <v>0</v>
      </c>
      <c r="WF13" s="193">
        <f>COUNTIF($J$27:$J$36,EUConstYes)</f>
        <v>0</v>
      </c>
      <c r="WG13" s="112">
        <f>COUNTA($L$27:$L$36)-COUNTIF($L$27:$L$36,"")</f>
        <v>0</v>
      </c>
      <c r="WH13" s="193">
        <f>COUNTIF($M$27:$M$36,EUConstYes)</f>
        <v>0</v>
      </c>
      <c r="WI13" s="112">
        <f>COUNTA($O$27:$O$36)-COUNTIF($O$27:$O$36,"")</f>
        <v>0</v>
      </c>
      <c r="WJ13" s="112">
        <f>COUNTA($Q$27:$Q$36)-COUNTIF($Q$27:$Q$36,"")</f>
        <v>0</v>
      </c>
      <c r="WK13" s="193">
        <f>COUNTIF($M$27:$M$36,EUConstYes)</f>
        <v>0</v>
      </c>
      <c r="WL13" s="281" t="str">
        <f>IF(INDEX('Opinion Statement (DistHeat)'!$C:$C,WL$8)="","",INDEX('Opinion Statement (DistHeat)'!$C:$C,WL$8))</f>
        <v>Provedli jsme ověření údajů použitých k prokázání toho, zda bylo dosaženo milníků a cílů, jak uvedl výše uvedený provozovatel ve své zprávě, ke které je odkazováno výše.  Na základě provedené ověřovací práce (viz příloha 2) jsou tyto údaje uvedeny řádně. 
Potvrzujeme rovněž, že milníky a cíle uvedené v plánu klimatické neutrality a ve zprávě o klimatické neutralitě jsou konzistentní a že jich bylo ve vykazovaném období dosaženo.</v>
      </c>
      <c r="WM13" s="281" t="str">
        <f>IF(INDEX('Opinion Statement (DistHeat)'!$C:$C,WM$8)="","",INDEX('Opinion Statement (DistHeat)'!$C:$C,WM$8))</f>
        <v>Provedli jsme ověření údajů použitých k prokázání toho, zda bylo dosaženo milníků a cílů, jak uvedla výše uvedená společnost poskytující dálkové vytápění ve své zprávě, ke které je odkazováno výše. Na základě provedené ověřovací práce (viz příloha 2) jsou tyto údaje s výjimkou níže uvedených bodů uvedeny řádně.
Potvrzujeme rovněž, že milníky a cíle uvedené v plánu klimatické neutrality a ve zprávě o klimatické neutralitě jsou konzistentní a že jich bylo ve vykazovaném období dosaženo.</v>
      </c>
      <c r="WN13" s="281" t="str">
        <f>IF(INDEX('Opinion Statement (DistHeat)'!$C:$C,WN$8)="","",INDEX('Opinion Statement (DistHeat)'!$C:$C,WN$8))</f>
        <v>1.</v>
      </c>
      <c r="WO13" s="281" t="str">
        <f>IF(INDEX('Opinion Statement (DistHeat)'!$C:$C,WO$8)="","",INDEX('Opinion Statement (DistHeat)'!$C:$C,WO$8))</f>
        <v/>
      </c>
      <c r="WP13" s="281" t="str">
        <f>IF(INDEX('Opinion Statement (DistHeat)'!$C:$C,WP$8)="","",INDEX('Opinion Statement (DistHeat)'!$C:$C,WP$8))</f>
        <v/>
      </c>
      <c r="WQ13" s="281" t="str">
        <f>IF(INDEX('Opinion Statement (DistHeat)'!$C:$C,WQ$8)="","",INDEX('Opinion Statement (DistHeat)'!$C:$C,WQ$8))</f>
        <v/>
      </c>
      <c r="WR13" s="281" t="str">
        <f>IF(INDEX('Opinion Statement (DistHeat)'!$C:$C,WR$8)="","",INDEX('Opinion Statement (DistHeat)'!$C:$C,WR$8))</f>
        <v/>
      </c>
      <c r="WS13" s="281" t="str">
        <f>IF(INDEX('Opinion Statement (DistHeat)'!$C:$C,WS$8)="","",INDEX('Opinion Statement (DistHeat)'!$C:$C,WS$8))</f>
        <v/>
      </c>
      <c r="WT13" s="281" t="str">
        <f>IF(INDEX('Opinion Statement (DistHeat)'!$C:$C,WT$8)="","",INDEX('Opinion Statement (DistHeat)'!$C:$C,WT$8))</f>
        <v/>
      </c>
      <c r="WU13" s="281" t="str">
        <f>IF(INDEX('Opinion Statement (DistHeat)'!$C:$C,WU$8)="","",INDEX('Opinion Statement (DistHeat)'!$C:$C,WU$8))</f>
        <v/>
      </c>
      <c r="WV13" s="281" t="str">
        <f>IF(INDEX('Opinion Statement (DistHeat)'!$C:$C,WV$8)="","",INDEX('Opinion Statement (DistHeat)'!$C:$C,WV$8))</f>
        <v/>
      </c>
      <c r="WW13" s="281" t="str">
        <f>IF(INDEX('Opinion Statement (DistHeat)'!$C:$C,WW$8)="","",INDEX('Opinion Statement (DistHeat)'!$C:$C,WW$8))</f>
        <v/>
      </c>
      <c r="WX13" s="281" t="str">
        <f>IF(INDEX('Opinion Statement (DistHeat)'!$C:$C,WX$8)="","",INDEX('Opinion Statement (DistHeat)'!$C:$C,WX$8))</f>
        <v>Provedli jsme ověření údajů použitých k prokázání toho, zda bylo dosaženo milníků a cílů,  jak uvedla výše uvedená společnost poskytující dálkové vytápění ve své zprávě, ke které je odkazováno výše.  Na základě provedených ověřovacích prací (viz příloha 2) NELZE ověřit, že tyto údaje neobsahují závažné nesprávnosti z níže uvedených důvodů; a/nebo 
jednoho nebo více milníků nebo cílů uvedených v plánu klimatické neutrality a ve zprávě o klimatické neutralitě za vykazované období NENÍ dosaženo.</v>
      </c>
      <c r="WY13" s="281" t="str">
        <f>IF(INDEX('Opinion Statement (DistHeat)'!$C:$C,WY$8)="","",INDEX('Opinion Statement (DistHeat)'!$C:$C,WY$8))</f>
        <v>• neopravená závažná nesprávnost (jednotlivá nebo souhrnná).</v>
      </c>
      <c r="WZ13" s="281" t="str">
        <f>IF(INDEX('Opinion Statement (DistHeat)'!$C:$C,WZ$8)="","",INDEX('Opinion Statement (DistHeat)'!$C:$C,WZ$8))</f>
        <v>• rozsah ověření je příliš omezený z důvodu:</v>
      </c>
      <c r="XA13" s="281" t="str">
        <f>IF(INDEX('Opinion Statement (DistHeat)'!$C:$C,XA$8)="","",INDEX('Opinion Statement (DistHeat)'!$C:$C,XA$8))</f>
        <v>- opomenutí nebo omezení údajů nebo informací zpřístupněných k ověření, takže nebylo možné získat dostatečné důkazy pro posouzení zprávy na přiměřenou míru jistoty nebo pro provedení ověření</v>
      </c>
      <c r="XB13" s="281" t="str">
        <f>IF(INDEX('Opinion Statement (DistHeat)'!$C:$C,XB$8)="","",INDEX('Opinion Statement (DistHeat)'!$C:$C,XB$8))</f>
        <v>- metodický plán pro monitorování neposkytuje dostatečný rozsah ani jasnost, aby bylo možné dospět k závěru o ověření</v>
      </c>
      <c r="XC13" s="281" t="str">
        <f>IF(INDEX('Opinion Statement (DistHeat)'!$C:$C,XC$8)="","",INDEX('Opinion Statement (DistHeat)'!$C:$C,XC$8))</f>
        <v>- plán klimatické neutrality nebyl zkontrolován nebo je považován za nevyhovující</v>
      </c>
      <c r="XD13" s="281" t="str">
        <f>IF(INDEX('Opinion Statement (DistHeat)'!$C:$C,XD$8)="","",INDEX('Opinion Statement (DistHeat)'!$C:$C,XD$8))</f>
        <v/>
      </c>
      <c r="XE13" s="281" t="str">
        <f>IF(INDEX('Opinion Statement (DistHeat)'!$C:$C,XE$8)="","",INDEX('Opinion Statement (DistHeat)'!$C:$C,XE$8))</f>
        <v/>
      </c>
      <c r="XF13" s="281" t="str">
        <f>IF(INDEX('Opinion Statement (DistHeat)'!$C:$C,XF$8)="","",INDEX('Opinion Statement (DistHeat)'!$C:$C,XF$8))</f>
        <v/>
      </c>
      <c r="XG13" s="281" t="str">
        <f>IF(INDEX('Opinion Statement (DistHeat)'!$C:$C,XG$8)="","",INDEX('Opinion Statement (DistHeat)'!$C:$C,XG$8))</f>
        <v/>
      </c>
      <c r="XH13" s="281" t="str">
        <f>IF(INDEX('Opinion Statement (DistHeat)'!$C:$C,XH$8)="","",INDEX('Opinion Statement (DistHeat)'!$C:$C,XH$8))</f>
        <v/>
      </c>
      <c r="XI13" s="281" t="str">
        <f>IF(INDEX('Opinion Statement (DistHeat)'!$C:$C,XI$8)="","",INDEX('Opinion Statement (DistHeat)'!$C:$C,XI$8))</f>
        <v/>
      </c>
      <c r="XJ13" s="281" t="str">
        <f>IF(INDEX('Opinion Statement (DistHeat)'!$C:$C,XJ$8)="","",INDEX('Opinion Statement (DistHeat)'!$C:$C,XJ$8))</f>
        <v/>
      </c>
      <c r="XK13" s="281" t="str">
        <f>IF(INDEX('Opinion Statement (DistHeat)'!$C:$C,XK$8)="","",INDEX('Opinion Statement (DistHeat)'!$C:$C,XK$8))</f>
        <v/>
      </c>
      <c r="XL13" s="281" t="str">
        <f>IF(INDEX('Opinion Statement (DistHeat)'!$C:$C,XL$8)="","",INDEX('Opinion Statement (DistHeat)'!$C:$C,XL$8))</f>
        <v/>
      </c>
      <c r="XM13" s="281" t="str">
        <f>IF(INDEX('Opinion Statement (DistHeat)'!$C:$C,XM$8)="","",INDEX('Opinion Statement (DistHeat)'!$C:$C,XM$8))</f>
        <v/>
      </c>
      <c r="XN13" s="281" t="str">
        <f>IF(INDEX('Opinion Statement (DistHeat)'!$C:$C,XN$8)="","",INDEX('Opinion Statement (DistHeat)'!$C:$C,XN$8))</f>
        <v/>
      </c>
      <c r="XO13" s="281" t="str">
        <f>IF(INDEX('Opinion Statement (DistHeat)'!$C:$C,XO$8)="","",INDEX('Opinion Statement (DistHeat)'!$C:$C,XO$8))</f>
        <v/>
      </c>
      <c r="XP13" s="281" t="str">
        <f>IF(INDEX('Opinion Statement (DistHeat)'!$C:$C,XP$8)="","",INDEX('Opinion Statement (DistHeat)'!$C:$C,XP$8))</f>
        <v/>
      </c>
      <c r="XQ13" s="359" t="str">
        <f>IF(INDEX('Opinion Statement (DistHeat)'!$C:$C,XQ$8)="","",INDEX('Opinion Statement (DistHeat)'!$C:$C,XQ$8))</f>
        <v/>
      </c>
    </row>
    <row r="14" spans="1:730" s="195" customFormat="1" x14ac:dyDescent="0.25">
      <c r="A14" s="187"/>
      <c r="F14" s="336"/>
      <c r="DK14" s="337"/>
      <c r="DL14" s="270"/>
      <c r="DM14" s="337"/>
      <c r="DN14" s="270"/>
      <c r="DO14" s="337"/>
      <c r="DP14" s="337"/>
    </row>
    <row r="15" spans="1:730" s="195" customFormat="1" x14ac:dyDescent="0.25">
      <c r="A15" s="187"/>
      <c r="F15" s="336"/>
      <c r="DE15" s="337"/>
      <c r="DF15" s="270"/>
      <c r="DG15" s="337"/>
      <c r="DH15" s="270"/>
      <c r="DI15" s="337"/>
      <c r="DJ15" s="270"/>
      <c r="DK15" s="337"/>
      <c r="DL15" s="337"/>
      <c r="DM15" s="337"/>
    </row>
    <row r="16" spans="1:730" s="195" customFormat="1" x14ac:dyDescent="0.25">
      <c r="A16" s="187"/>
      <c r="F16" s="336"/>
      <c r="DE16" s="337"/>
      <c r="DF16" s="270"/>
      <c r="DG16" s="337"/>
      <c r="DH16" s="270"/>
      <c r="DI16" s="337"/>
      <c r="DJ16" s="270"/>
      <c r="DK16" s="337"/>
      <c r="DL16" s="337"/>
      <c r="DM16" s="337"/>
    </row>
    <row r="17" spans="1:117" s="195" customFormat="1" x14ac:dyDescent="0.25">
      <c r="A17" s="187"/>
      <c r="F17" s="336"/>
      <c r="DE17" s="337"/>
      <c r="DF17" s="270"/>
      <c r="DG17" s="337"/>
      <c r="DH17" s="270"/>
      <c r="DI17" s="337"/>
      <c r="DJ17" s="270"/>
      <c r="DK17" s="337"/>
      <c r="DL17" s="337"/>
      <c r="DM17" s="337"/>
    </row>
    <row r="18" spans="1:117" s="195" customFormat="1" x14ac:dyDescent="0.25">
      <c r="A18" s="187"/>
      <c r="F18" s="336"/>
      <c r="DE18" s="337"/>
      <c r="DF18" s="270"/>
      <c r="DG18" s="337"/>
      <c r="DH18" s="270"/>
      <c r="DI18" s="337"/>
      <c r="DJ18" s="270"/>
      <c r="DK18" s="337"/>
      <c r="DL18" s="337"/>
      <c r="DM18" s="337"/>
    </row>
    <row r="19" spans="1:117" s="195" customFormat="1" x14ac:dyDescent="0.25">
      <c r="A19" s="187"/>
      <c r="F19" s="336"/>
      <c r="DE19" s="337"/>
      <c r="DF19" s="270"/>
      <c r="DG19" s="337"/>
      <c r="DH19" s="270"/>
      <c r="DI19" s="337"/>
      <c r="DJ19" s="270"/>
      <c r="DK19" s="337"/>
      <c r="DL19" s="337"/>
      <c r="DM19" s="337"/>
    </row>
    <row r="20" spans="1:117" s="195" customFormat="1" x14ac:dyDescent="0.25">
      <c r="A20" s="187"/>
      <c r="F20" s="336"/>
      <c r="DE20" s="337"/>
      <c r="DF20" s="270"/>
      <c r="DG20" s="337"/>
      <c r="DH20" s="270"/>
      <c r="DI20" s="337"/>
      <c r="DJ20" s="270"/>
      <c r="DK20" s="337"/>
      <c r="DL20" s="337"/>
      <c r="DM20" s="337"/>
    </row>
    <row r="21" spans="1:117" s="195" customFormat="1" x14ac:dyDescent="0.25">
      <c r="A21" s="187"/>
      <c r="F21" s="336"/>
      <c r="DE21" s="337"/>
      <c r="DF21" s="270"/>
      <c r="DG21" s="337"/>
      <c r="DH21" s="270"/>
      <c r="DI21" s="337"/>
      <c r="DJ21" s="270"/>
      <c r="DK21" s="337"/>
      <c r="DL21" s="337"/>
      <c r="DM21" s="337"/>
    </row>
    <row r="22" spans="1:117" s="195" customFormat="1" x14ac:dyDescent="0.25">
      <c r="A22" s="187"/>
      <c r="F22" s="336"/>
      <c r="DE22" s="337"/>
      <c r="DF22" s="270"/>
      <c r="DG22" s="337"/>
      <c r="DH22" s="270"/>
      <c r="DI22" s="337"/>
      <c r="DJ22" s="270"/>
      <c r="DK22" s="337"/>
      <c r="DL22" s="337"/>
      <c r="DM22" s="337"/>
    </row>
    <row r="23" spans="1:117" ht="13.2" customHeight="1" x14ac:dyDescent="0.25"/>
    <row r="24" spans="1:117" s="44" customFormat="1" ht="24.45" customHeight="1" x14ac:dyDescent="0.25">
      <c r="A24" s="196"/>
      <c r="B24" s="179" t="str">
        <f>Translations!$B$345</f>
        <v>Zjištění</v>
      </c>
    </row>
    <row r="25" spans="1:117" ht="49.95" customHeight="1" x14ac:dyDescent="0.25">
      <c r="B25" s="169" t="str">
        <f>B$4</f>
        <v xml:space="preserve">Jednoznačný identifikační kód: </v>
      </c>
      <c r="C25" s="169" t="str">
        <f>C$4</f>
        <v xml:space="preserve">Jméno provozovatele: </v>
      </c>
      <c r="D25" s="169" t="str">
        <f>D$4</f>
        <v>Název zařízení:</v>
      </c>
      <c r="E25" s="760" t="str">
        <f>'Annex 1 - Findings'!A6</f>
        <v>A.</v>
      </c>
      <c r="F25" s="169" t="str">
        <f>'Annex 1 - Findings'!B6</f>
        <v>Neopravené nepřesnosti, které nebyly opraveny před vydáním opravené zprávy o ověření</v>
      </c>
      <c r="G25" s="169"/>
      <c r="H25" s="167" t="str">
        <f>'Annex 1 - Findings'!A18</f>
        <v>B</v>
      </c>
      <c r="I25" s="169" t="str">
        <f>'Annex 1 - Findings'!B18</f>
        <v>Neopravené případy nesouladu s pravidly nařízení ALC, providly FAR nebo nařízením 2023/2441, které byly zjištěny během ověřování</v>
      </c>
      <c r="J25" s="169"/>
      <c r="K25" s="167" t="str">
        <f>'Annex 1 - Findings'!A30</f>
        <v>C</v>
      </c>
      <c r="L25" s="169" t="str">
        <f>'Annex 1 - Findings'!B30</f>
        <v>Neopravené neshody s plánem klimatické neutrality</v>
      </c>
      <c r="M25" s="169"/>
      <c r="N25" s="167" t="str">
        <f>'Annex 1 - Findings'!A43</f>
        <v>D.</v>
      </c>
      <c r="O25" s="165" t="str">
        <f>'Annex 1 - Findings'!B43</f>
        <v xml:space="preserve">Doporučená zlepšení, pokud existují </v>
      </c>
      <c r="P25" s="167" t="str">
        <f>'Annex 1 - Findings'!A55</f>
        <v>E.</v>
      </c>
      <c r="Q25" s="165" t="str">
        <f>'Annex 1 - Findings'!B55</f>
        <v>Zjištění z předchozího období nebo vylepšení, která NEBYLA vyřešena.  
Jakákoli zjištění nebo vylepšení nahlášená ve zprávě o ověření pro výkaz údajů o předchozím období přidělování, která byla vyřešena, zde nemusí být uvedena.</v>
      </c>
      <c r="R25" s="170" t="str">
        <f>'Annex 3 - Changes '!A5</f>
        <v>Příloha 3 – Souhrn změn, které byly zjištěny, a nebyly oznámeny příslušnému orgánu</v>
      </c>
      <c r="S25" s="753" t="str">
        <f>'Annex 3 - Changes '!A7</f>
        <v>A) identifikované ověřovatelem, které NEJSOU hlášeny příslušnému orgánu</v>
      </c>
      <c r="T25" s="753"/>
      <c r="CG25" s="44"/>
    </row>
    <row r="26" spans="1:117" ht="13.2" customHeight="1" x14ac:dyDescent="0.25">
      <c r="B26" s="169"/>
      <c r="C26" s="169"/>
      <c r="D26" s="169"/>
      <c r="E26" s="760"/>
      <c r="F26" s="197"/>
      <c r="G26" s="183" t="str">
        <f>'Annex 1 - Findings'!E6</f>
        <v>Závažné?</v>
      </c>
      <c r="H26" s="168"/>
      <c r="I26" s="197"/>
      <c r="J26" s="183" t="str">
        <f>'Annex 1 - Findings'!E18</f>
        <v>Závažné?</v>
      </c>
      <c r="K26" s="168"/>
      <c r="L26" s="197"/>
      <c r="M26" s="183" t="str">
        <f>'Annex 1 - Findings'!E31</f>
        <v>Závažné?</v>
      </c>
      <c r="N26" s="168"/>
      <c r="O26" s="166"/>
      <c r="P26" s="168"/>
      <c r="Q26" s="166"/>
      <c r="R26" s="171"/>
      <c r="S26" s="171"/>
      <c r="T26" s="171"/>
      <c r="CG26" s="44"/>
      <c r="CX26" s="55"/>
    </row>
    <row r="27" spans="1:117" s="44" customFormat="1" ht="13.2" customHeight="1" x14ac:dyDescent="0.25">
      <c r="A27" s="176"/>
      <c r="B27" s="198" t="str">
        <f t="shared" ref="B27:B36" si="170">B$6</f>
        <v/>
      </c>
      <c r="C27" s="198" t="str">
        <f t="shared" ref="C27:D36" si="171">C$6</f>
        <v/>
      </c>
      <c r="D27" s="198" t="str">
        <f t="shared" si="171"/>
        <v/>
      </c>
      <c r="E27" s="111" t="str">
        <f>'Annex 1 - Findings'!A7</f>
        <v>A1</v>
      </c>
      <c r="F27" s="110" t="str">
        <f>IF('Annex 1 - Findings'!B7="","",'Annex 1 - Findings'!B7)</f>
        <v/>
      </c>
      <c r="G27" s="112" t="str">
        <f>IF('Annex 1 - Findings'!E7="","",'Annex 1 - Findings'!E7)</f>
        <v>-- Select --</v>
      </c>
      <c r="H27" s="111" t="str">
        <f>'Annex 1 - Findings'!A19</f>
        <v>B1</v>
      </c>
      <c r="I27" s="110" t="str">
        <f>IF('Annex 1 - Findings'!B19="","",'Annex 1 - Findings'!B19)</f>
        <v/>
      </c>
      <c r="J27" s="112" t="str">
        <f>IF('Annex 1 - Findings'!E19="","",'Annex 1 - Findings'!E19)</f>
        <v>-- Select --</v>
      </c>
      <c r="K27" s="111" t="str">
        <f>'Annex 1 - Findings'!A32</f>
        <v>C1</v>
      </c>
      <c r="L27" s="110" t="str">
        <f>IF('Annex 1 - Findings'!B32="","",'Annex 1 - Findings'!B32)</f>
        <v/>
      </c>
      <c r="M27" s="112" t="str">
        <f>IF('Annex 1 - Findings'!E32="","",'Annex 1 - Findings'!E32)</f>
        <v>-- Select --</v>
      </c>
      <c r="N27" s="111" t="str">
        <f>'Annex 1 - Findings'!A44</f>
        <v>D1</v>
      </c>
      <c r="O27" s="110" t="str">
        <f>IF('Annex 1 - Findings'!B44="","",'Annex 1 - Findings'!B44)</f>
        <v/>
      </c>
      <c r="P27" s="111" t="str">
        <f>'Annex 1 - Findings'!A56</f>
        <v>E1</v>
      </c>
      <c r="Q27" s="110" t="str">
        <f>IF('Annex 1 - Findings'!B56="","",'Annex 1 - Findings'!B56)</f>
        <v/>
      </c>
      <c r="R27" s="199"/>
      <c r="S27" s="113">
        <f>'Annex 3 - Changes '!A9</f>
        <v>1</v>
      </c>
      <c r="T27" s="110" t="str">
        <f>IF('Annex 3 - Changes '!B9="","",'Annex 3 - Changes '!B9)</f>
        <v/>
      </c>
      <c r="CG27" s="64"/>
      <c r="CX27" s="50"/>
    </row>
    <row r="28" spans="1:117" s="44" customFormat="1" ht="13.2" customHeight="1" x14ac:dyDescent="0.25">
      <c r="A28" s="196"/>
      <c r="B28" s="198" t="str">
        <f t="shared" si="170"/>
        <v/>
      </c>
      <c r="C28" s="198" t="str">
        <f t="shared" si="171"/>
        <v/>
      </c>
      <c r="D28" s="198" t="str">
        <f t="shared" si="171"/>
        <v/>
      </c>
      <c r="E28" s="111" t="str">
        <f>'Annex 1 - Findings'!A8</f>
        <v>A2</v>
      </c>
      <c r="F28" s="110" t="str">
        <f>IF('Annex 1 - Findings'!B8="","",'Annex 1 - Findings'!B8)</f>
        <v/>
      </c>
      <c r="G28" s="112" t="str">
        <f>IF('Annex 1 - Findings'!E8="","",'Annex 1 - Findings'!E8)</f>
        <v>-- Select --</v>
      </c>
      <c r="H28" s="111" t="str">
        <f>'Annex 1 - Findings'!A20</f>
        <v>B2</v>
      </c>
      <c r="I28" s="110" t="str">
        <f>IF('Annex 1 - Findings'!B20="","",'Annex 1 - Findings'!B20)</f>
        <v/>
      </c>
      <c r="J28" s="112" t="str">
        <f>IF('Annex 1 - Findings'!E20="","",'Annex 1 - Findings'!E20)</f>
        <v>-- Select --</v>
      </c>
      <c r="K28" s="111" t="str">
        <f>'Annex 1 - Findings'!A33</f>
        <v>C2</v>
      </c>
      <c r="L28" s="110" t="str">
        <f>IF('Annex 1 - Findings'!B33="","",'Annex 1 - Findings'!B33)</f>
        <v/>
      </c>
      <c r="M28" s="112" t="str">
        <f>IF('Annex 1 - Findings'!E33="","",'Annex 1 - Findings'!E33)</f>
        <v>-- Select --</v>
      </c>
      <c r="N28" s="111" t="str">
        <f>'Annex 1 - Findings'!A45</f>
        <v>D2</v>
      </c>
      <c r="O28" s="110" t="str">
        <f>IF('Annex 1 - Findings'!B45="","",'Annex 1 - Findings'!B45)</f>
        <v/>
      </c>
      <c r="P28" s="111" t="str">
        <f>'Annex 1 - Findings'!A57</f>
        <v>E2</v>
      </c>
      <c r="Q28" s="110" t="str">
        <f>IF('Annex 1 - Findings'!B57="","",'Annex 1 - Findings'!B57)</f>
        <v/>
      </c>
      <c r="R28" s="199"/>
      <c r="S28" s="113">
        <f>'Annex 3 - Changes '!A10</f>
        <v>2</v>
      </c>
      <c r="T28" s="110" t="str">
        <f>IF('Annex 3 - Changes '!B10="","",'Annex 3 - Changes '!B10)</f>
        <v/>
      </c>
      <c r="CG28" s="64"/>
    </row>
    <row r="29" spans="1:117" s="44" customFormat="1" ht="13.2" customHeight="1" x14ac:dyDescent="0.25">
      <c r="A29" s="196"/>
      <c r="B29" s="198" t="str">
        <f t="shared" si="170"/>
        <v/>
      </c>
      <c r="C29" s="198" t="str">
        <f t="shared" si="171"/>
        <v/>
      </c>
      <c r="D29" s="198" t="str">
        <f t="shared" si="171"/>
        <v/>
      </c>
      <c r="E29" s="111" t="str">
        <f>'Annex 1 - Findings'!A9</f>
        <v>A3</v>
      </c>
      <c r="F29" s="110" t="str">
        <f>IF('Annex 1 - Findings'!B9="","",'Annex 1 - Findings'!B9)</f>
        <v/>
      </c>
      <c r="G29" s="112" t="str">
        <f>IF('Annex 1 - Findings'!E9="","",'Annex 1 - Findings'!E9)</f>
        <v>-- Select --</v>
      </c>
      <c r="H29" s="111" t="str">
        <f>'Annex 1 - Findings'!A21</f>
        <v>B3</v>
      </c>
      <c r="I29" s="110" t="str">
        <f>IF('Annex 1 - Findings'!B21="","",'Annex 1 - Findings'!B21)</f>
        <v/>
      </c>
      <c r="J29" s="112" t="str">
        <f>IF('Annex 1 - Findings'!E21="","",'Annex 1 - Findings'!E21)</f>
        <v>-- Select --</v>
      </c>
      <c r="K29" s="111" t="str">
        <f>'Annex 1 - Findings'!A34</f>
        <v>C3</v>
      </c>
      <c r="L29" s="110" t="str">
        <f>IF('Annex 1 - Findings'!B34="","",'Annex 1 - Findings'!B34)</f>
        <v/>
      </c>
      <c r="M29" s="112" t="str">
        <f>IF('Annex 1 - Findings'!E34="","",'Annex 1 - Findings'!E34)</f>
        <v>-- Select --</v>
      </c>
      <c r="N29" s="111" t="str">
        <f>'Annex 1 - Findings'!A46</f>
        <v>D3</v>
      </c>
      <c r="O29" s="110" t="str">
        <f>IF('Annex 1 - Findings'!B46="","",'Annex 1 - Findings'!B46)</f>
        <v/>
      </c>
      <c r="P29" s="111" t="str">
        <f>'Annex 1 - Findings'!A58</f>
        <v>E3</v>
      </c>
      <c r="Q29" s="110" t="str">
        <f>IF('Annex 1 - Findings'!B58="","",'Annex 1 - Findings'!B58)</f>
        <v/>
      </c>
      <c r="R29" s="199"/>
      <c r="S29" s="113">
        <f>'Annex 3 - Changes '!A11</f>
        <v>3</v>
      </c>
      <c r="T29" s="110" t="str">
        <f>IF('Annex 3 - Changes '!B11="","",'Annex 3 - Changes '!B11)</f>
        <v/>
      </c>
    </row>
    <row r="30" spans="1:117" s="44" customFormat="1" ht="13.2" customHeight="1" x14ac:dyDescent="0.25">
      <c r="A30" s="196"/>
      <c r="B30" s="198" t="str">
        <f t="shared" si="170"/>
        <v/>
      </c>
      <c r="C30" s="198" t="str">
        <f t="shared" si="171"/>
        <v/>
      </c>
      <c r="D30" s="198" t="str">
        <f t="shared" si="171"/>
        <v/>
      </c>
      <c r="E30" s="111" t="str">
        <f>'Annex 1 - Findings'!A10</f>
        <v>A4</v>
      </c>
      <c r="F30" s="110" t="str">
        <f>IF('Annex 1 - Findings'!B10="","",'Annex 1 - Findings'!B10)</f>
        <v/>
      </c>
      <c r="G30" s="112" t="str">
        <f>IF('Annex 1 - Findings'!E10="","",'Annex 1 - Findings'!E10)</f>
        <v>-- Select --</v>
      </c>
      <c r="H30" s="111" t="str">
        <f>'Annex 1 - Findings'!A22</f>
        <v>B4</v>
      </c>
      <c r="I30" s="110" t="str">
        <f>IF('Annex 1 - Findings'!B22="","",'Annex 1 - Findings'!B22)</f>
        <v/>
      </c>
      <c r="J30" s="112" t="str">
        <f>IF('Annex 1 - Findings'!E22="","",'Annex 1 - Findings'!E22)</f>
        <v>-- Select --</v>
      </c>
      <c r="K30" s="111" t="str">
        <f>'Annex 1 - Findings'!A35</f>
        <v>C4</v>
      </c>
      <c r="L30" s="110" t="str">
        <f>IF('Annex 1 - Findings'!B35="","",'Annex 1 - Findings'!B35)</f>
        <v/>
      </c>
      <c r="M30" s="112" t="str">
        <f>IF('Annex 1 - Findings'!E35="","",'Annex 1 - Findings'!E35)</f>
        <v>-- Select --</v>
      </c>
      <c r="N30" s="111" t="str">
        <f>'Annex 1 - Findings'!A47</f>
        <v>D4</v>
      </c>
      <c r="O30" s="110" t="str">
        <f>IF('Annex 1 - Findings'!B47="","",'Annex 1 - Findings'!B47)</f>
        <v/>
      </c>
      <c r="P30" s="111" t="str">
        <f>'Annex 1 - Findings'!A59</f>
        <v>E4</v>
      </c>
      <c r="Q30" s="110" t="str">
        <f>IF('Annex 1 - Findings'!B59="","",'Annex 1 - Findings'!B59)</f>
        <v/>
      </c>
      <c r="R30" s="199"/>
      <c r="S30" s="113">
        <f>'Annex 3 - Changes '!A12</f>
        <v>4</v>
      </c>
      <c r="T30" s="110" t="str">
        <f>IF('Annex 3 - Changes '!B12="","",'Annex 3 - Changes '!B12)</f>
        <v/>
      </c>
    </row>
    <row r="31" spans="1:117" s="44" customFormat="1" ht="13.2" customHeight="1" x14ac:dyDescent="0.25">
      <c r="A31" s="196"/>
      <c r="B31" s="198" t="str">
        <f t="shared" si="170"/>
        <v/>
      </c>
      <c r="C31" s="198" t="str">
        <f t="shared" si="171"/>
        <v/>
      </c>
      <c r="D31" s="198" t="str">
        <f t="shared" si="171"/>
        <v/>
      </c>
      <c r="E31" s="111" t="str">
        <f>'Annex 1 - Findings'!A11</f>
        <v>A5</v>
      </c>
      <c r="F31" s="110" t="str">
        <f>IF('Annex 1 - Findings'!B11="","",'Annex 1 - Findings'!B11)</f>
        <v/>
      </c>
      <c r="G31" s="112" t="str">
        <f>IF('Annex 1 - Findings'!E11="","",'Annex 1 - Findings'!E11)</f>
        <v>-- Select --</v>
      </c>
      <c r="H31" s="111" t="str">
        <f>'Annex 1 - Findings'!A23</f>
        <v>B5</v>
      </c>
      <c r="I31" s="110" t="str">
        <f>IF('Annex 1 - Findings'!B23="","",'Annex 1 - Findings'!B23)</f>
        <v/>
      </c>
      <c r="J31" s="112" t="str">
        <f>IF('Annex 1 - Findings'!E23="","",'Annex 1 - Findings'!E23)</f>
        <v>-- Select --</v>
      </c>
      <c r="K31" s="111" t="str">
        <f>'Annex 1 - Findings'!A36</f>
        <v>C5</v>
      </c>
      <c r="L31" s="110" t="str">
        <f>IF('Annex 1 - Findings'!B36="","",'Annex 1 - Findings'!B36)</f>
        <v/>
      </c>
      <c r="M31" s="112" t="str">
        <f>IF('Annex 1 - Findings'!E36="","",'Annex 1 - Findings'!E36)</f>
        <v>-- Select --</v>
      </c>
      <c r="N31" s="111" t="str">
        <f>'Annex 1 - Findings'!A48</f>
        <v>D5</v>
      </c>
      <c r="O31" s="110" t="str">
        <f>IF('Annex 1 - Findings'!B48="","",'Annex 1 - Findings'!B48)</f>
        <v/>
      </c>
      <c r="P31" s="111" t="str">
        <f>'Annex 1 - Findings'!A60</f>
        <v>E5</v>
      </c>
      <c r="Q31" s="110" t="str">
        <f>IF('Annex 1 - Findings'!B60="","",'Annex 1 - Findings'!B60)</f>
        <v/>
      </c>
      <c r="R31" s="199"/>
      <c r="S31" s="113">
        <f>'Annex 3 - Changes '!A13</f>
        <v>5</v>
      </c>
      <c r="T31" s="110" t="str">
        <f>IF('Annex 3 - Changes '!B13="","",'Annex 3 - Changes '!B13)</f>
        <v/>
      </c>
    </row>
    <row r="32" spans="1:117" s="44" customFormat="1" ht="13.2" customHeight="1" x14ac:dyDescent="0.25">
      <c r="A32" s="196"/>
      <c r="B32" s="198" t="str">
        <f t="shared" si="170"/>
        <v/>
      </c>
      <c r="C32" s="198" t="str">
        <f t="shared" si="171"/>
        <v/>
      </c>
      <c r="D32" s="198" t="str">
        <f t="shared" si="171"/>
        <v/>
      </c>
      <c r="E32" s="111" t="str">
        <f>'Annex 1 - Findings'!A12</f>
        <v>A6</v>
      </c>
      <c r="F32" s="110" t="str">
        <f>IF('Annex 1 - Findings'!B12="","",'Annex 1 - Findings'!B12)</f>
        <v/>
      </c>
      <c r="G32" s="112" t="str">
        <f>IF('Annex 1 - Findings'!E12="","",'Annex 1 - Findings'!E12)</f>
        <v>-- Select --</v>
      </c>
      <c r="H32" s="111" t="str">
        <f>'Annex 1 - Findings'!A24</f>
        <v>B6</v>
      </c>
      <c r="I32" s="110" t="str">
        <f>IF('Annex 1 - Findings'!B24="","",'Annex 1 - Findings'!B24)</f>
        <v/>
      </c>
      <c r="J32" s="112" t="str">
        <f>IF('Annex 1 - Findings'!E24="","",'Annex 1 - Findings'!E24)</f>
        <v>-- Select --</v>
      </c>
      <c r="K32" s="111" t="str">
        <f>'Annex 1 - Findings'!A37</f>
        <v>C6</v>
      </c>
      <c r="L32" s="110" t="str">
        <f>IF('Annex 1 - Findings'!B37="","",'Annex 1 - Findings'!B37)</f>
        <v/>
      </c>
      <c r="M32" s="112" t="str">
        <f>IF('Annex 1 - Findings'!E37="","",'Annex 1 - Findings'!E37)</f>
        <v>-- Select --</v>
      </c>
      <c r="N32" s="111" t="str">
        <f>'Annex 1 - Findings'!A49</f>
        <v>D6</v>
      </c>
      <c r="O32" s="110" t="str">
        <f>IF('Annex 1 - Findings'!B49="","",'Annex 1 - Findings'!B49)</f>
        <v/>
      </c>
      <c r="P32" s="111" t="str">
        <f>'Annex 1 - Findings'!A61</f>
        <v>E6</v>
      </c>
      <c r="Q32" s="110" t="str">
        <f>IF('Annex 1 - Findings'!B61="","",'Annex 1 - Findings'!B61)</f>
        <v/>
      </c>
      <c r="R32" s="199"/>
      <c r="S32" s="113">
        <f>'Annex 3 - Changes '!A14</f>
        <v>6</v>
      </c>
      <c r="T32" s="110" t="str">
        <f>IF('Annex 3 - Changes '!B14="","",'Annex 3 - Changes '!B14)</f>
        <v/>
      </c>
    </row>
    <row r="33" spans="1:96" s="44" customFormat="1" ht="13.2" customHeight="1" x14ac:dyDescent="0.25">
      <c r="A33" s="196"/>
      <c r="B33" s="198" t="str">
        <f t="shared" si="170"/>
        <v/>
      </c>
      <c r="C33" s="198" t="str">
        <f t="shared" si="171"/>
        <v/>
      </c>
      <c r="D33" s="198" t="str">
        <f t="shared" si="171"/>
        <v/>
      </c>
      <c r="E33" s="111" t="str">
        <f>'Annex 1 - Findings'!A13</f>
        <v>A7</v>
      </c>
      <c r="F33" s="110" t="str">
        <f>IF('Annex 1 - Findings'!B13="","",'Annex 1 - Findings'!B13)</f>
        <v/>
      </c>
      <c r="G33" s="112" t="str">
        <f>IF('Annex 1 - Findings'!E13="","",'Annex 1 - Findings'!E13)</f>
        <v>-- Select --</v>
      </c>
      <c r="H33" s="111" t="str">
        <f>'Annex 1 - Findings'!A25</f>
        <v>B7</v>
      </c>
      <c r="I33" s="110" t="str">
        <f>IF('Annex 1 - Findings'!B25="","",'Annex 1 - Findings'!B25)</f>
        <v/>
      </c>
      <c r="J33" s="112" t="str">
        <f>IF('Annex 1 - Findings'!E25="","",'Annex 1 - Findings'!E25)</f>
        <v>-- Select --</v>
      </c>
      <c r="K33" s="111" t="str">
        <f>'Annex 1 - Findings'!A38</f>
        <v>C7</v>
      </c>
      <c r="L33" s="110" t="str">
        <f>IF('Annex 1 - Findings'!B38="","",'Annex 1 - Findings'!B38)</f>
        <v/>
      </c>
      <c r="M33" s="112" t="str">
        <f>IF('Annex 1 - Findings'!E38="","",'Annex 1 - Findings'!E38)</f>
        <v>-- Select --</v>
      </c>
      <c r="N33" s="111" t="str">
        <f>'Annex 1 - Findings'!A50</f>
        <v>D7</v>
      </c>
      <c r="O33" s="110" t="str">
        <f>IF('Annex 1 - Findings'!B50="","",'Annex 1 - Findings'!B50)</f>
        <v/>
      </c>
      <c r="P33" s="111" t="str">
        <f>'Annex 1 - Findings'!A62</f>
        <v>E7</v>
      </c>
      <c r="Q33" s="110" t="str">
        <f>IF('Annex 1 - Findings'!B62="","",'Annex 1 - Findings'!B62)</f>
        <v/>
      </c>
      <c r="R33" s="199"/>
      <c r="S33" s="113">
        <f>'Annex 3 - Changes '!A15</f>
        <v>7</v>
      </c>
      <c r="T33" s="110" t="str">
        <f>IF('Annex 3 - Changes '!B15="","",'Annex 3 - Changes '!B15)</f>
        <v/>
      </c>
    </row>
    <row r="34" spans="1:96" s="44" customFormat="1" ht="13.2" customHeight="1" x14ac:dyDescent="0.25">
      <c r="A34" s="196"/>
      <c r="B34" s="198" t="str">
        <f t="shared" si="170"/>
        <v/>
      </c>
      <c r="C34" s="198" t="str">
        <f t="shared" si="171"/>
        <v/>
      </c>
      <c r="D34" s="198" t="str">
        <f t="shared" si="171"/>
        <v/>
      </c>
      <c r="E34" s="111" t="str">
        <f>'Annex 1 - Findings'!A14</f>
        <v>A8</v>
      </c>
      <c r="F34" s="110" t="str">
        <f>IF('Annex 1 - Findings'!B14="","",'Annex 1 - Findings'!B14)</f>
        <v/>
      </c>
      <c r="G34" s="112" t="str">
        <f>IF('Annex 1 - Findings'!E14="","",'Annex 1 - Findings'!E14)</f>
        <v>-- Select --</v>
      </c>
      <c r="H34" s="111" t="str">
        <f>'Annex 1 - Findings'!A26</f>
        <v>B8</v>
      </c>
      <c r="I34" s="110" t="str">
        <f>IF('Annex 1 - Findings'!B26="","",'Annex 1 - Findings'!B26)</f>
        <v/>
      </c>
      <c r="J34" s="112" t="str">
        <f>IF('Annex 1 - Findings'!E26="","",'Annex 1 - Findings'!E26)</f>
        <v>-- Select --</v>
      </c>
      <c r="K34" s="111" t="str">
        <f>'Annex 1 - Findings'!A39</f>
        <v>C8</v>
      </c>
      <c r="L34" s="110" t="str">
        <f>IF('Annex 1 - Findings'!B39="","",'Annex 1 - Findings'!B39)</f>
        <v/>
      </c>
      <c r="M34" s="112" t="str">
        <f>IF('Annex 1 - Findings'!E39="","",'Annex 1 - Findings'!E39)</f>
        <v>-- Select --</v>
      </c>
      <c r="N34" s="111" t="str">
        <f>'Annex 1 - Findings'!A51</f>
        <v>D8</v>
      </c>
      <c r="O34" s="110" t="str">
        <f>IF('Annex 1 - Findings'!B51="","",'Annex 1 - Findings'!B51)</f>
        <v/>
      </c>
      <c r="P34" s="111" t="str">
        <f>'Annex 1 - Findings'!A63</f>
        <v>E8</v>
      </c>
      <c r="Q34" s="110" t="str">
        <f>IF('Annex 1 - Findings'!B63="","",'Annex 1 - Findings'!B63)</f>
        <v/>
      </c>
      <c r="R34" s="199"/>
      <c r="S34" s="113">
        <f>'Annex 3 - Changes '!A16</f>
        <v>8</v>
      </c>
      <c r="T34" s="110" t="str">
        <f>IF('Annex 3 - Changes '!B16="","",'Annex 3 - Changes '!B16)</f>
        <v/>
      </c>
    </row>
    <row r="35" spans="1:96" s="44" customFormat="1" ht="13.2" customHeight="1" x14ac:dyDescent="0.25">
      <c r="A35" s="196"/>
      <c r="B35" s="198" t="str">
        <f t="shared" si="170"/>
        <v/>
      </c>
      <c r="C35" s="198" t="str">
        <f t="shared" si="171"/>
        <v/>
      </c>
      <c r="D35" s="198" t="str">
        <f t="shared" si="171"/>
        <v/>
      </c>
      <c r="E35" s="111" t="str">
        <f>'Annex 1 - Findings'!A15</f>
        <v>A9</v>
      </c>
      <c r="F35" s="110" t="str">
        <f>IF('Annex 1 - Findings'!B15="","",'Annex 1 - Findings'!B15)</f>
        <v/>
      </c>
      <c r="G35" s="112" t="str">
        <f>IF('Annex 1 - Findings'!E15="","",'Annex 1 - Findings'!E15)</f>
        <v>-- Select --</v>
      </c>
      <c r="H35" s="111" t="str">
        <f>'Annex 1 - Findings'!A27</f>
        <v>B9</v>
      </c>
      <c r="I35" s="110" t="str">
        <f>IF('Annex 1 - Findings'!B27="","",'Annex 1 - Findings'!B27)</f>
        <v/>
      </c>
      <c r="J35" s="112" t="str">
        <f>IF('Annex 1 - Findings'!E27="","",'Annex 1 - Findings'!E27)</f>
        <v>-- Select --</v>
      </c>
      <c r="K35" s="111" t="str">
        <f>'Annex 1 - Findings'!A40</f>
        <v>C9</v>
      </c>
      <c r="L35" s="110" t="str">
        <f>IF('Annex 1 - Findings'!B40="","",'Annex 1 - Findings'!B40)</f>
        <v/>
      </c>
      <c r="M35" s="112" t="str">
        <f>IF('Annex 1 - Findings'!E40="","",'Annex 1 - Findings'!E40)</f>
        <v>-- Select --</v>
      </c>
      <c r="N35" s="111" t="str">
        <f>'Annex 1 - Findings'!A52</f>
        <v>D9</v>
      </c>
      <c r="O35" s="110" t="str">
        <f>IF('Annex 1 - Findings'!B52="","",'Annex 1 - Findings'!B52)</f>
        <v/>
      </c>
      <c r="P35" s="111" t="str">
        <f>'Annex 1 - Findings'!A64</f>
        <v>E9</v>
      </c>
      <c r="Q35" s="110" t="str">
        <f>IF('Annex 1 - Findings'!B64="","",'Annex 1 - Findings'!B64)</f>
        <v/>
      </c>
      <c r="R35" s="199"/>
      <c r="S35" s="113">
        <f>'Annex 3 - Changes '!A17</f>
        <v>9</v>
      </c>
      <c r="T35" s="110" t="str">
        <f>IF('Annex 3 - Changes '!B17="","",'Annex 3 - Changes '!B17)</f>
        <v/>
      </c>
    </row>
    <row r="36" spans="1:96" s="44" customFormat="1" ht="13.2" customHeight="1" x14ac:dyDescent="0.25">
      <c r="A36" s="196"/>
      <c r="B36" s="198" t="str">
        <f t="shared" si="170"/>
        <v/>
      </c>
      <c r="C36" s="198" t="str">
        <f t="shared" si="171"/>
        <v/>
      </c>
      <c r="D36" s="198" t="str">
        <f t="shared" si="171"/>
        <v/>
      </c>
      <c r="E36" s="111" t="str">
        <f>'Annex 1 - Findings'!A16</f>
        <v>A10</v>
      </c>
      <c r="F36" s="110" t="str">
        <f>IF('Annex 1 - Findings'!B16="","",'Annex 1 - Findings'!B16)</f>
        <v/>
      </c>
      <c r="G36" s="112" t="str">
        <f>IF('Annex 1 - Findings'!E16="","",'Annex 1 - Findings'!E16)</f>
        <v>-- Select --</v>
      </c>
      <c r="H36" s="111" t="str">
        <f>'Annex 1 - Findings'!A28</f>
        <v>B10</v>
      </c>
      <c r="I36" s="110" t="str">
        <f>IF('Annex 1 - Findings'!B28="","",'Annex 1 - Findings'!B28)</f>
        <v/>
      </c>
      <c r="J36" s="112" t="str">
        <f>IF('Annex 1 - Findings'!E28="","",'Annex 1 - Findings'!E28)</f>
        <v>-- Select --</v>
      </c>
      <c r="K36" s="111" t="str">
        <f>'Annex 1 - Findings'!A41</f>
        <v>C10</v>
      </c>
      <c r="L36" s="110" t="str">
        <f>IF('Annex 1 - Findings'!B41="","",'Annex 1 - Findings'!B41)</f>
        <v/>
      </c>
      <c r="M36" s="112" t="str">
        <f>IF('Annex 1 - Findings'!E41="","",'Annex 1 - Findings'!E41)</f>
        <v>-- Select --</v>
      </c>
      <c r="N36" s="111" t="str">
        <f>'Annex 1 - Findings'!A53</f>
        <v>D10</v>
      </c>
      <c r="O36" s="110" t="str">
        <f>IF('Annex 1 - Findings'!B53="","",'Annex 1 - Findings'!B53)</f>
        <v/>
      </c>
      <c r="P36" s="111" t="str">
        <f>'Annex 1 - Findings'!A65</f>
        <v>E10</v>
      </c>
      <c r="Q36" s="110" t="str">
        <f>IF('Annex 1 - Findings'!B65="","",'Annex 1 - Findings'!B65)</f>
        <v/>
      </c>
      <c r="R36" s="199"/>
      <c r="S36" s="113">
        <f>'Annex 3 - Changes '!A18</f>
        <v>10</v>
      </c>
      <c r="T36" s="110" t="str">
        <f>IF('Annex 3 - Changes '!B18="","",'Annex 3 - Changes '!B18)</f>
        <v/>
      </c>
    </row>
    <row r="37" spans="1:96" ht="13.2" customHeight="1" x14ac:dyDescent="0.25">
      <c r="B37" s="55"/>
      <c r="C37" s="47"/>
      <c r="D37" s="55"/>
      <c r="E37" s="55"/>
      <c r="CP37" s="44"/>
    </row>
    <row r="38" spans="1:96" x14ac:dyDescent="0.25">
      <c r="CR38" s="44"/>
    </row>
  </sheetData>
  <sheetProtection sheet="1" formatCells="0" formatColumns="0" formatRows="0"/>
  <mergeCells count="37">
    <mergeCell ref="WX11:XC11"/>
    <mergeCell ref="E25:E26"/>
    <mergeCell ref="AZ4:BG5"/>
    <mergeCell ref="BK4:BK5"/>
    <mergeCell ref="BM4:BM5"/>
    <mergeCell ref="UM11:UM12"/>
    <mergeCell ref="UN11:UN12"/>
    <mergeCell ref="UO11:UO12"/>
    <mergeCell ref="UP11:UP12"/>
    <mergeCell ref="UQ11:UQ12"/>
    <mergeCell ref="UR11:UR12"/>
    <mergeCell ref="CU4:CV4"/>
    <mergeCell ref="CW4:CX4"/>
    <mergeCell ref="S25:T25"/>
    <mergeCell ref="DP4:DY4"/>
    <mergeCell ref="EY4:EZ4"/>
    <mergeCell ref="CO4:CP4"/>
    <mergeCell ref="CQ4:CR4"/>
    <mergeCell ref="CS4:CT4"/>
    <mergeCell ref="CD4:CE4"/>
    <mergeCell ref="CF4:CG4"/>
    <mergeCell ref="CH4:CI4"/>
    <mergeCell ref="CL4:CM4"/>
    <mergeCell ref="WN11:WW11"/>
    <mergeCell ref="VS11:VT11"/>
    <mergeCell ref="VU11:VV11"/>
    <mergeCell ref="DZ4:EG4"/>
    <mergeCell ref="VH11:VI11"/>
    <mergeCell ref="VP11:VQ11"/>
    <mergeCell ref="VW11:VX11"/>
    <mergeCell ref="VY11:VZ11"/>
    <mergeCell ref="VJ11:VK11"/>
    <mergeCell ref="VL11:VM11"/>
    <mergeCell ref="WG11:WH11"/>
    <mergeCell ref="WE11:WF11"/>
    <mergeCell ref="WC11:WD11"/>
    <mergeCell ref="WA11:WB11"/>
  </mergeCells>
  <dataValidations count="1">
    <dataValidation allowBlank="1" showErrorMessage="1" prompt="Please select: yes or no" sqref="E27:Q36" xr:uid="{00000000-0002-0000-0600-000000000000}"/>
  </dataValidations>
  <pageMargins left="0.70866141732283472" right="0.70866141732283472" top="0.78740157480314965" bottom="0.78740157480314965" header="0.31496062992125984" footer="0.31496062992125984"/>
  <pageSetup paperSize="9" scale="32" fitToWidth="5" orientation="landscape" r:id="rId1"/>
  <headerFooter>
    <oddFooter>&amp;L&amp;F; &amp;A&amp;C&amp;P /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rgb="FF0070C0"/>
  </sheetPr>
  <dimension ref="A1:C162"/>
  <sheetViews>
    <sheetView workbookViewId="0">
      <selection activeCell="D11" sqref="D11"/>
    </sheetView>
  </sheetViews>
  <sheetFormatPr defaultColWidth="9.21875" defaultRowHeight="13.2" x14ac:dyDescent="0.25"/>
  <cols>
    <col min="1" max="1" width="50.77734375" bestFit="1" customWidth="1"/>
    <col min="2" max="2" width="8" customWidth="1"/>
    <col min="3" max="3" width="37.6640625" bestFit="1" customWidth="1"/>
  </cols>
  <sheetData>
    <row r="1" spans="1:1" x14ac:dyDescent="0.25">
      <c r="A1" s="39" t="s">
        <v>649</v>
      </c>
    </row>
    <row r="2" spans="1:1" x14ac:dyDescent="0.25">
      <c r="A2" s="40" t="str">
        <f>Translations!$B$3</f>
        <v>— Vyberte —</v>
      </c>
    </row>
    <row r="3" spans="1:1" x14ac:dyDescent="0.25">
      <c r="A3" s="41" t="s">
        <v>88</v>
      </c>
    </row>
    <row r="4" spans="1:1" x14ac:dyDescent="0.25">
      <c r="A4" s="40" t="str">
        <f>Translations!$B$347</f>
        <v>Spalování</v>
      </c>
    </row>
    <row r="5" spans="1:1" x14ac:dyDescent="0.25">
      <c r="A5" s="40" t="str">
        <f>Translations!$B$348</f>
        <v xml:space="preserve">Rafinace minerálního oleje </v>
      </c>
    </row>
    <row r="6" spans="1:1" x14ac:dyDescent="0.25">
      <c r="A6" s="40" t="str">
        <f>Translations!$B$349</f>
        <v>Výroba koksu</v>
      </c>
    </row>
    <row r="7" spans="1:1" x14ac:dyDescent="0.25">
      <c r="A7" s="40" t="str">
        <f>Translations!$B$350</f>
        <v>Pražení nebo slinování rudy</v>
      </c>
    </row>
    <row r="8" spans="1:1" x14ac:dyDescent="0.25">
      <c r="A8" s="40" t="str">
        <f>Translations!$B$351</f>
        <v>Výroba surového železa nebo oceli</v>
      </c>
    </row>
    <row r="9" spans="1:1" x14ac:dyDescent="0.25">
      <c r="A9" s="40" t="str">
        <f>Translations!$B$352</f>
        <v>Výroba nebo zpracování železných kovů</v>
      </c>
    </row>
    <row r="10" spans="1:1" x14ac:dyDescent="0.25">
      <c r="A10" s="40" t="str">
        <f>Translations!$B$353</f>
        <v>Výroba primárního hliníku</v>
      </c>
    </row>
    <row r="11" spans="1:1" x14ac:dyDescent="0.25">
      <c r="A11" s="40" t="str">
        <f>Translations!$B$354</f>
        <v>Výroba sekundárního hliníku</v>
      </c>
    </row>
    <row r="12" spans="1:1" x14ac:dyDescent="0.25">
      <c r="A12" s="40" t="str">
        <f>Translations!$B$355</f>
        <v>Výroba nebo zpracování neželezných kovů</v>
      </c>
    </row>
    <row r="13" spans="1:1" x14ac:dyDescent="0.25">
      <c r="A13" s="40" t="str">
        <f>Translations!$B$356</f>
        <v>Výroba cementového slínku</v>
      </c>
    </row>
    <row r="14" spans="1:1" x14ac:dyDescent="0.25">
      <c r="A14" s="40" t="str">
        <f>Translations!$B$357</f>
        <v>Výroba vápna nebo kalcinace dolomitu/magnezitu nebo kalcinace dolomitu/magnezitu</v>
      </c>
    </row>
    <row r="15" spans="1:1" x14ac:dyDescent="0.25">
      <c r="A15" s="40" t="str">
        <f>Translations!$B$358</f>
        <v>Výroba skla</v>
      </c>
    </row>
    <row r="16" spans="1:1" x14ac:dyDescent="0.25">
      <c r="A16" s="40" t="str">
        <f>Translations!$B$359</f>
        <v>Výroba keramiky</v>
      </c>
    </row>
    <row r="17" spans="1:1" x14ac:dyDescent="0.25">
      <c r="A17" s="40" t="str">
        <f>Translations!$B$360</f>
        <v>Výroba minerální vlny</v>
      </c>
    </row>
    <row r="18" spans="1:1" x14ac:dyDescent="0.25">
      <c r="A18" s="40" t="str">
        <f>Translations!$B$361</f>
        <v>Výroba nebo zpracování sádry nebo sádrokartonu</v>
      </c>
    </row>
    <row r="19" spans="1:1" x14ac:dyDescent="0.25">
      <c r="A19" s="40" t="str">
        <f>Translations!$B$362</f>
        <v>Výroba buničiny</v>
      </c>
    </row>
    <row r="20" spans="1:1" x14ac:dyDescent="0.25">
      <c r="A20" s="40" t="str">
        <f>Translations!$B$363</f>
        <v>Výroba papíru a lepenky</v>
      </c>
    </row>
    <row r="21" spans="1:1" x14ac:dyDescent="0.25">
      <c r="A21" s="40" t="str">
        <f>Translations!$B$364</f>
        <v>Výroba sazí</v>
      </c>
    </row>
    <row r="22" spans="1:1" x14ac:dyDescent="0.25">
      <c r="A22" s="40" t="str">
        <f>Translations!$B$365</f>
        <v>Výroba oxidu dusného</v>
      </c>
    </row>
    <row r="23" spans="1:1" x14ac:dyDescent="0.25">
      <c r="A23" s="40" t="str">
        <f>Translations!$B$366</f>
        <v>Výroba kyseliny adipové</v>
      </c>
    </row>
    <row r="24" spans="1:1" x14ac:dyDescent="0.25">
      <c r="A24" s="40" t="str">
        <f>Translations!$B$367</f>
        <v>Výroba glyoxalu a kyseliny glyoxylové a kyseliny glyoxylové</v>
      </c>
    </row>
    <row r="25" spans="1:1" x14ac:dyDescent="0.25">
      <c r="A25" s="40" t="str">
        <f>Translations!$B$368</f>
        <v>Výroba čpavku</v>
      </c>
    </row>
    <row r="26" spans="1:1" x14ac:dyDescent="0.25">
      <c r="A26" s="40" t="str">
        <f>Translations!$B$369</f>
        <v>Výroba hromadných chemikálií</v>
      </c>
    </row>
    <row r="27" spans="1:1" x14ac:dyDescent="0.25">
      <c r="A27" s="40" t="str">
        <f>Translations!$B$370</f>
        <v>Výroba vodíku a syntézního plynu</v>
      </c>
    </row>
    <row r="28" spans="1:1" x14ac:dyDescent="0.25">
      <c r="A28" s="40" t="str">
        <f>Translations!$B$371</f>
        <v>Výroba uhličitanu sodného a hydrogenuhličitanu sodného</v>
      </c>
    </row>
    <row r="29" spans="1:1" x14ac:dyDescent="0.25">
      <c r="A29" s="40" t="str">
        <f>Translations!$B$372</f>
        <v>Zachycování skleníkových plynů podle směrnice 2009/31/ES</v>
      </c>
    </row>
    <row r="30" spans="1:1" x14ac:dyDescent="0.25">
      <c r="A30" s="40" t="str">
        <f>Translations!$B$373</f>
        <v>Přeprava skleníkových plynů podle směrnice 2009/31/ES</v>
      </c>
    </row>
    <row r="31" spans="1:1" x14ac:dyDescent="0.25">
      <c r="A31" s="40" t="str">
        <f>Translations!$B$374</f>
        <v>Skladování skleníkových plynů podle směrnice 2009/31/ES podle směrnice 2009/31/ES</v>
      </c>
    </row>
    <row r="33" spans="1:1" x14ac:dyDescent="0.25">
      <c r="A33" s="39" t="s">
        <v>645</v>
      </c>
    </row>
    <row r="34" spans="1:1" x14ac:dyDescent="0.25">
      <c r="A34" s="269" t="str">
        <f>Translations!$B$3</f>
        <v>— Vyberte —</v>
      </c>
    </row>
    <row r="35" spans="1:1" x14ac:dyDescent="0.25">
      <c r="A35" s="269" t="s">
        <v>88</v>
      </c>
    </row>
    <row r="36" spans="1:1" x14ac:dyDescent="0.25">
      <c r="A36" s="40" t="str">
        <f>Translations!$B$375</f>
        <v>Referenční hodnota výrobku</v>
      </c>
    </row>
    <row r="37" spans="1:1" x14ac:dyDescent="0.25">
      <c r="A37" s="40" t="str">
        <f>Translations!$B$376</f>
        <v>Referenční úroveň tepla</v>
      </c>
    </row>
    <row r="38" spans="1:1" x14ac:dyDescent="0.25">
      <c r="A38" s="40" t="str">
        <f>Translations!$B$377</f>
        <v>Referenční úroveň paliva</v>
      </c>
    </row>
    <row r="39" spans="1:1" x14ac:dyDescent="0.25">
      <c r="A39" s="40" t="str">
        <f>Translations!$B$378</f>
        <v>Referenční úroveň emisí z procesů</v>
      </c>
    </row>
    <row r="41" spans="1:1" x14ac:dyDescent="0.25">
      <c r="A41" s="39" t="s">
        <v>581</v>
      </c>
    </row>
    <row r="42" spans="1:1" x14ac:dyDescent="0.25">
      <c r="A42" s="269" t="str">
        <f>Translations!$B$3</f>
        <v>— Vyberte —</v>
      </c>
    </row>
    <row r="43" spans="1:1" x14ac:dyDescent="0.25">
      <c r="A43" s="269" t="s">
        <v>88</v>
      </c>
    </row>
    <row r="44" spans="1:1" x14ac:dyDescent="0.25">
      <c r="A44" s="40" t="str">
        <f>Translations!$B$379</f>
        <v>Rafinérské produkty</v>
      </c>
    </row>
    <row r="45" spans="1:1" x14ac:dyDescent="0.25">
      <c r="A45" s="40" t="str">
        <f>Translations!$B$380</f>
        <v>Koks</v>
      </c>
    </row>
    <row r="46" spans="1:1" x14ac:dyDescent="0.25">
      <c r="A46" s="40" t="str">
        <f>Translations!$B$381</f>
        <v>Aglomerovaná železná ruda</v>
      </c>
    </row>
    <row r="47" spans="1:1" x14ac:dyDescent="0.25">
      <c r="A47" s="40" t="str">
        <f>Translations!$B$382</f>
        <v>Tekuté surové železo</v>
      </c>
    </row>
    <row r="48" spans="1:1" x14ac:dyDescent="0.25">
      <c r="A48" s="40" t="str">
        <f>Translations!$B$383</f>
        <v>Uhlíková ocel vyráběná v elektrických obloukových pecích</v>
      </c>
    </row>
    <row r="49" spans="1:1" x14ac:dyDescent="0.25">
      <c r="A49" s="40" t="str">
        <f>Translations!$B$384</f>
        <v>Vysokolegovaná ocel EAF</v>
      </c>
    </row>
    <row r="50" spans="1:1" x14ac:dyDescent="0.25">
      <c r="A50" s="40" t="str">
        <f>Translations!$B$385</f>
        <v>Železné odlitky</v>
      </c>
    </row>
    <row r="51" spans="1:1" x14ac:dyDescent="0.25">
      <c r="A51" s="40" t="str">
        <f>Translations!$B$386</f>
        <v>Předem vypalovaná anoda</v>
      </c>
    </row>
    <row r="52" spans="1:1" x14ac:dyDescent="0.25">
      <c r="A52" s="40" t="str">
        <f>Translations!$B$387</f>
        <v>(Primární) hliník</v>
      </c>
    </row>
    <row r="53" spans="1:1" x14ac:dyDescent="0.25">
      <c r="A53" s="40" t="str">
        <f>Translations!$B$388</f>
        <v>Šedý cementový slínek</v>
      </c>
    </row>
    <row r="54" spans="1:1" x14ac:dyDescent="0.25">
      <c r="A54" s="40" t="str">
        <f>Translations!$B$389</f>
        <v>Bílý cementový slínek</v>
      </c>
    </row>
    <row r="55" spans="1:1" x14ac:dyDescent="0.25">
      <c r="A55" s="40" t="str">
        <f>Translations!$B$390</f>
        <v>Vápna</v>
      </c>
    </row>
    <row r="56" spans="1:1" ht="15" customHeight="1" x14ac:dyDescent="0.25">
      <c r="A56" s="40" t="str">
        <f>Translations!$B$391</f>
        <v>Dolomitické vápno</v>
      </c>
    </row>
    <row r="57" spans="1:1" x14ac:dyDescent="0.25">
      <c r="A57" s="40" t="str">
        <f>Translations!$B$392</f>
        <v>Slinované dolomitické vápno</v>
      </c>
    </row>
    <row r="58" spans="1:1" x14ac:dyDescent="0.25">
      <c r="A58" s="40" t="str">
        <f>Translations!$B$393</f>
        <v>Plavené sklo</v>
      </c>
    </row>
    <row r="59" spans="1:1" x14ac:dyDescent="0.25">
      <c r="A59" s="40" t="str">
        <f>Translations!$B$394</f>
        <v>Lahve a džbány z nebarveného skla</v>
      </c>
    </row>
    <row r="60" spans="1:1" x14ac:dyDescent="0.25">
      <c r="A60" s="40" t="str">
        <f>Translations!$B$395</f>
        <v>Lahve a džbány z barveného skla</v>
      </c>
    </row>
    <row r="61" spans="1:1" x14ac:dyDescent="0.25">
      <c r="A61" s="40" t="str">
        <f>Translations!$B$396</f>
        <v>Výrobky z nekonečných skleněných vláken</v>
      </c>
    </row>
    <row r="62" spans="1:1" x14ac:dyDescent="0.25">
      <c r="A62" s="40" t="str">
        <f>Translations!$B$397</f>
        <v>Lícové cihly</v>
      </c>
    </row>
    <row r="63" spans="1:1" x14ac:dyDescent="0.25">
      <c r="A63" s="40" t="str">
        <f>Translations!$B$398</f>
        <v>Dlažební kostky</v>
      </c>
    </row>
    <row r="64" spans="1:1" x14ac:dyDescent="0.25">
      <c r="A64" s="40" t="str">
        <f>Translations!$B$399</f>
        <v>Střešní tašky</v>
      </c>
    </row>
    <row r="65" spans="1:1" x14ac:dyDescent="0.25">
      <c r="A65" s="40" t="str">
        <f>Translations!$B$400</f>
        <v>Prášek sušený rozprašováním</v>
      </c>
    </row>
    <row r="66" spans="1:1" x14ac:dyDescent="0.25">
      <c r="A66" s="40" t="str">
        <f>Translations!$B$401</f>
        <v>Minerální vlna</v>
      </c>
    </row>
    <row r="67" spans="1:1" x14ac:dyDescent="0.25">
      <c r="A67" s="40" t="str">
        <f>Translations!$B$402</f>
        <v>Sádry</v>
      </c>
    </row>
    <row r="68" spans="1:1" x14ac:dyDescent="0.25">
      <c r="A68" s="40" t="str">
        <f>Translations!$B$403</f>
        <v>Sušená sekundární sádra</v>
      </c>
    </row>
    <row r="69" spans="1:1" x14ac:dyDescent="0.25">
      <c r="A69" s="40" t="str">
        <f>Translations!$B$404</f>
        <v>Sádrokartonové desky</v>
      </c>
    </row>
    <row r="70" spans="1:1" x14ac:dyDescent="0.25">
      <c r="A70" s="40" t="str">
        <f>Translations!$B$405</f>
        <v>Sulfátová krátkovláknitá buničina</v>
      </c>
    </row>
    <row r="71" spans="1:1" x14ac:dyDescent="0.25">
      <c r="A71" s="40" t="str">
        <f>Translations!$B$406</f>
        <v>Sulfátová dlouhovláknitá buničina</v>
      </c>
    </row>
    <row r="72" spans="1:1" x14ac:dyDescent="0.25">
      <c r="A72" s="40" t="str">
        <f>Translations!$B$407</f>
        <v>Sulfitová buničina, termomechanická a mechanická buničina</v>
      </c>
    </row>
    <row r="73" spans="1:1" x14ac:dyDescent="0.25">
      <c r="A73" s="40" t="str">
        <f>Translations!$B$408</f>
        <v>Buničina ze sběrového papíru</v>
      </c>
    </row>
    <row r="74" spans="1:1" x14ac:dyDescent="0.25">
      <c r="A74" s="40" t="str">
        <f>Translations!$B$409</f>
        <v>Novinový papír</v>
      </c>
    </row>
    <row r="75" spans="1:1" x14ac:dyDescent="0.25">
      <c r="A75" s="40" t="str">
        <f>Translations!$B$410</f>
        <v>Nenatíraný bezdřevý papír</v>
      </c>
    </row>
    <row r="76" spans="1:1" x14ac:dyDescent="0.25">
      <c r="A76" s="40" t="str">
        <f>Translations!$B$411</f>
        <v>Bezdřevý natíraný papír</v>
      </c>
    </row>
    <row r="77" spans="1:1" x14ac:dyDescent="0.25">
      <c r="A77" s="40" t="str">
        <f>Translations!$B$412</f>
        <v>Tkáně</v>
      </c>
    </row>
    <row r="78" spans="1:1" x14ac:dyDescent="0.25">
      <c r="A78" s="40" t="str">
        <f>Translations!$B$413</f>
        <v>Testliner a papír na zvlněnou vrstvu</v>
      </c>
    </row>
    <row r="79" spans="1:1" x14ac:dyDescent="0.25">
      <c r="A79" s="40" t="str">
        <f>Translations!$B$414</f>
        <v>Nenatíraný karton</v>
      </c>
    </row>
    <row r="80" spans="1:1" x14ac:dyDescent="0.25">
      <c r="A80" s="40" t="str">
        <f>Translations!$B$415</f>
        <v>Natíraný karton</v>
      </c>
    </row>
    <row r="81" spans="1:1" x14ac:dyDescent="0.25">
      <c r="A81" s="40" t="str">
        <f>Translations!$B$416</f>
        <v>Uhlíkové saze</v>
      </c>
    </row>
    <row r="82" spans="1:1" x14ac:dyDescent="0.25">
      <c r="A82" s="40" t="str">
        <f>Translations!$B$417</f>
        <v>Kyselina dusičná</v>
      </c>
    </row>
    <row r="83" spans="1:1" x14ac:dyDescent="0.25">
      <c r="A83" s="40" t="str">
        <f>Translations!$B$418</f>
        <v>Adipová kyselina</v>
      </c>
    </row>
    <row r="84" spans="1:1" x14ac:dyDescent="0.25">
      <c r="A84" s="40" t="str">
        <f>Translations!$B$419</f>
        <v>Amoniaku</v>
      </c>
    </row>
    <row r="85" spans="1:1" x14ac:dyDescent="0.25">
      <c r="A85" s="40" t="str">
        <f>Translations!$B$420</f>
        <v>Parní krakování</v>
      </c>
    </row>
    <row r="86" spans="1:1" x14ac:dyDescent="0.25">
      <c r="A86" s="40" t="str">
        <f>Translations!$B$421</f>
        <v>Aromatické látky</v>
      </c>
    </row>
    <row r="87" spans="1:1" x14ac:dyDescent="0.25">
      <c r="A87" s="40" t="str">
        <f>Translations!$B$422</f>
        <v>Styrenu</v>
      </c>
    </row>
    <row r="88" spans="1:1" x14ac:dyDescent="0.25">
      <c r="A88" s="40" t="str">
        <f>Translations!$B$423</f>
        <v>Fenol/aceton</v>
      </c>
    </row>
    <row r="89" spans="1:1" x14ac:dyDescent="0.25">
      <c r="A89" s="40" t="str">
        <f>Translations!$B$424</f>
        <v>Ethylenoxid/ethylenglykoly</v>
      </c>
    </row>
    <row r="90" spans="1:1" x14ac:dyDescent="0.25">
      <c r="A90" s="40" t="str">
        <f>Translations!$B$425</f>
        <v>Monomer vinylchloridu</v>
      </c>
    </row>
    <row r="91" spans="1:1" x14ac:dyDescent="0.25">
      <c r="A91" s="40" t="str">
        <f>Translations!$B$426</f>
        <v>S-PVC</v>
      </c>
    </row>
    <row r="92" spans="1:1" x14ac:dyDescent="0.25">
      <c r="A92" s="40" t="str">
        <f>Translations!$B$427</f>
        <v>E-PVC</v>
      </c>
    </row>
    <row r="93" spans="1:1" x14ac:dyDescent="0.25">
      <c r="A93" s="40" t="str">
        <f>Translations!$B$428</f>
        <v>Vodík</v>
      </c>
    </row>
    <row r="94" spans="1:1" x14ac:dyDescent="0.25">
      <c r="A94" s="40" t="str">
        <f>Translations!$B$429</f>
        <v>Syntetický plyn</v>
      </c>
    </row>
    <row r="95" spans="1:1" x14ac:dyDescent="0.25">
      <c r="A95" s="40" t="str">
        <f>Translations!$B$430</f>
        <v>Uhličitan sodný</v>
      </c>
    </row>
    <row r="96" spans="1:1" x14ac:dyDescent="0.25">
      <c r="A96" s="40" t="str">
        <f>Translations!$B$431</f>
        <v>Dílčí zařízení pro referenční úroveň tepla, CL, jiné než CBAM</v>
      </c>
    </row>
    <row r="97" spans="1:1" x14ac:dyDescent="0.25">
      <c r="A97" s="40" t="str">
        <f>Translations!$B$432</f>
        <v>Dílčí zařízení pro referenční úroveň tepla, jiné než CL, jiné než CBAM</v>
      </c>
    </row>
    <row r="98" spans="1:1" x14ac:dyDescent="0.25">
      <c r="A98" s="40" t="str">
        <f>Translations!$B$433</f>
        <v>Dílčí zařízení pro referenční úroveň tepla, CBAM</v>
      </c>
    </row>
    <row r="99" spans="1:1" x14ac:dyDescent="0.25">
      <c r="A99" s="40" t="str">
        <f>Translations!$B$434</f>
        <v>Dílčí zařízení pro dálkové vytápění</v>
      </c>
    </row>
    <row r="100" spans="1:1" x14ac:dyDescent="0.25">
      <c r="A100" s="40" t="str">
        <f>Translations!$B$435</f>
        <v>Dílčí zařízení pro referenční úroveň paliva, CL, jiné než CBAM</v>
      </c>
    </row>
    <row r="101" spans="1:1" x14ac:dyDescent="0.25">
      <c r="A101" s="40" t="str">
        <f>Translations!$B$436</f>
        <v>Dílčí zařízení pro referenční úroveň paliva, jiné než CL, jiné než CBAM</v>
      </c>
    </row>
    <row r="102" spans="1:1" x14ac:dyDescent="0.25">
      <c r="A102" s="40" t="str">
        <f>Translations!$B$437</f>
        <v>Dílčí zařízení pro referenční úroveň paliva, CBAM</v>
      </c>
    </row>
    <row r="103" spans="1:1" x14ac:dyDescent="0.25">
      <c r="A103" s="40" t="str">
        <f>Translations!$B$438</f>
        <v>Dílčí zařízení pro emise z procesů, CL, jiné než CBAM</v>
      </c>
    </row>
    <row r="104" spans="1:1" x14ac:dyDescent="0.25">
      <c r="A104" s="40" t="str">
        <f>Translations!$B$439</f>
        <v>Dílčí zařízení pro emise z procesů, jiné než CL, jiné než CBAM</v>
      </c>
    </row>
    <row r="105" spans="1:1" x14ac:dyDescent="0.25">
      <c r="A105" s="40" t="str">
        <f>Translations!$B$440</f>
        <v>Dílčí zařízení pro emise z procesů, CBAM</v>
      </c>
    </row>
    <row r="107" spans="1:1" x14ac:dyDescent="0.25">
      <c r="A107" s="39" t="s">
        <v>650</v>
      </c>
    </row>
    <row r="108" spans="1:1" x14ac:dyDescent="0.25">
      <c r="A108" s="40" t="str">
        <f>Translations!$B$3</f>
        <v>— Vyberte —</v>
      </c>
    </row>
    <row r="109" spans="1:1" x14ac:dyDescent="0.25">
      <c r="A109" s="41" t="s">
        <v>88</v>
      </c>
    </row>
    <row r="110" spans="1:1" x14ac:dyDescent="0.25">
      <c r="A110" s="41" t="str">
        <f>Translations!$B$441</f>
        <v>Specifické emise</v>
      </c>
    </row>
    <row r="111" spans="1:1" x14ac:dyDescent="0.25">
      <c r="A111" s="41" t="str">
        <f>Translations!$B$442</f>
        <v>Absolutní emise</v>
      </c>
    </row>
    <row r="113" spans="1:3" x14ac:dyDescent="0.25">
      <c r="A113" s="39" t="s">
        <v>651</v>
      </c>
    </row>
    <row r="114" spans="1:3" x14ac:dyDescent="0.25">
      <c r="A114" s="41" t="str">
        <f>Translations!$B$3</f>
        <v>— Vyberte —</v>
      </c>
    </row>
    <row r="115" spans="1:3" x14ac:dyDescent="0.25">
      <c r="A115" s="41" t="s">
        <v>88</v>
      </c>
    </row>
    <row r="116" spans="1:3" x14ac:dyDescent="0.25">
      <c r="A116" s="41" t="str">
        <f>Translations!$B$443</f>
        <v>Dosaženo</v>
      </c>
    </row>
    <row r="117" spans="1:3" x14ac:dyDescent="0.25">
      <c r="A117" s="41" t="str">
        <f>Translations!$B$444</f>
        <v>Nesplněno</v>
      </c>
    </row>
    <row r="119" spans="1:3" x14ac:dyDescent="0.25">
      <c r="A119" s="39" t="s">
        <v>93</v>
      </c>
    </row>
    <row r="120" spans="1:3" x14ac:dyDescent="0.25">
      <c r="A120" s="40" t="str">
        <f>Translations!$B$448</f>
        <v>Ne. Podrobnosti viz příloha 1.</v>
      </c>
    </row>
    <row r="121" spans="1:3" x14ac:dyDescent="0.25">
      <c r="A121" s="40" t="str">
        <f>Translations!$B$449</f>
        <v>Ano. Podrobnosti viz příloha 1.</v>
      </c>
    </row>
    <row r="122" spans="1:3" x14ac:dyDescent="0.25">
      <c r="A122" s="40" t="str">
        <f>Translations!$B$447</f>
        <v>Nelze použít</v>
      </c>
    </row>
    <row r="124" spans="1:3" x14ac:dyDescent="0.25">
      <c r="A124" s="39" t="s">
        <v>53</v>
      </c>
    </row>
    <row r="125" spans="1:3" x14ac:dyDescent="0.25">
      <c r="A125" s="40" t="str">
        <f>Translations!$B$445</f>
        <v>Ano</v>
      </c>
    </row>
    <row r="126" spans="1:3" x14ac:dyDescent="0.25">
      <c r="A126" s="40" t="str">
        <f>Translations!$B$448</f>
        <v>Ne. Podrobnosti viz příloha 1.</v>
      </c>
    </row>
    <row r="127" spans="1:3" x14ac:dyDescent="0.25">
      <c r="A127" s="40" t="str">
        <f>Translations!$B$447</f>
        <v>Nelze použít</v>
      </c>
      <c r="C127" t="s">
        <v>1149</v>
      </c>
    </row>
    <row r="129" spans="1:1" x14ac:dyDescent="0.25">
      <c r="A129" s="39" t="s">
        <v>307</v>
      </c>
    </row>
    <row r="130" spans="1:1" x14ac:dyDescent="0.25">
      <c r="A130" s="40" t="str">
        <f>Translations!$B$445</f>
        <v>Ano</v>
      </c>
    </row>
    <row r="131" spans="1:1" x14ac:dyDescent="0.25">
      <c r="A131" s="40" t="str">
        <f>Translations!$B$450</f>
        <v>Ne. Podrobnosti viz příloha 3.</v>
      </c>
    </row>
    <row r="132" spans="1:1" x14ac:dyDescent="0.25">
      <c r="A132" s="40" t="str">
        <f>Translations!$B$447</f>
        <v>Nelze použít</v>
      </c>
    </row>
    <row r="134" spans="1:1" x14ac:dyDescent="0.25">
      <c r="A134" s="40" t="s">
        <v>293</v>
      </c>
    </row>
    <row r="135" spans="1:1" x14ac:dyDescent="0.25">
      <c r="A135" s="40" t="str">
        <f>Translations!$B$445</f>
        <v>Ano</v>
      </c>
    </row>
    <row r="136" spans="1:1" x14ac:dyDescent="0.25">
      <c r="A136" s="40" t="str">
        <f>Translations!$B$446</f>
        <v>Ne</v>
      </c>
    </row>
    <row r="138" spans="1:1" x14ac:dyDescent="0.25">
      <c r="A138" s="39" t="s">
        <v>89</v>
      </c>
    </row>
    <row r="139" spans="1:1" x14ac:dyDescent="0.25">
      <c r="A139" s="40" t="str">
        <f>Translations!$B$3</f>
        <v>— Vyberte —</v>
      </c>
    </row>
    <row r="140" spans="1:1" x14ac:dyDescent="0.25">
      <c r="A140" s="40" t="str">
        <f>Translations!$B$451</f>
        <v>Akreditovaný</v>
      </c>
    </row>
    <row r="141" spans="1:1" x14ac:dyDescent="0.25">
      <c r="A141" s="40" t="str">
        <f>Translations!$B$452</f>
        <v>Certifikovaný</v>
      </c>
    </row>
    <row r="143" spans="1:1" x14ac:dyDescent="0.25">
      <c r="A143" s="39" t="s">
        <v>294</v>
      </c>
    </row>
    <row r="144" spans="1:1" x14ac:dyDescent="0.25">
      <c r="A144" s="41" t="str">
        <f>Translations!$B$3</f>
        <v>— Vyberte —</v>
      </c>
    </row>
    <row r="145" spans="1:3" x14ac:dyDescent="0.25">
      <c r="A145" s="41" t="s">
        <v>1163</v>
      </c>
    </row>
    <row r="146" spans="1:3" x14ac:dyDescent="0.25">
      <c r="A146" s="41" t="s">
        <v>507</v>
      </c>
    </row>
    <row r="147" spans="1:3" x14ac:dyDescent="0.25">
      <c r="A147" s="41" t="s">
        <v>508</v>
      </c>
    </row>
    <row r="148" spans="1:3" x14ac:dyDescent="0.25">
      <c r="A148" s="41" t="s">
        <v>509</v>
      </c>
    </row>
    <row r="149" spans="1:3" x14ac:dyDescent="0.25">
      <c r="A149" s="41" t="s">
        <v>510</v>
      </c>
    </row>
    <row r="150" spans="1:3" x14ac:dyDescent="0.25">
      <c r="A150" s="41" t="s">
        <v>511</v>
      </c>
    </row>
    <row r="152" spans="1:3" x14ac:dyDescent="0.25">
      <c r="A152" s="39" t="s">
        <v>292</v>
      </c>
    </row>
    <row r="153" spans="1:3" x14ac:dyDescent="0.25">
      <c r="A153" s="42" t="str">
        <f>Translations!$B$3</f>
        <v>— Vyberte —</v>
      </c>
    </row>
    <row r="154" spans="1:3" x14ac:dyDescent="0.25">
      <c r="A154" s="43" t="str">
        <f>Translations!$B$445</f>
        <v>Ano</v>
      </c>
    </row>
    <row r="155" spans="1:3" x14ac:dyDescent="0.25">
      <c r="A155" s="40" t="str">
        <f>Translations!$B$446</f>
        <v>Ne</v>
      </c>
    </row>
    <row r="157" spans="1:3" x14ac:dyDescent="0.25">
      <c r="A157" s="39" t="s">
        <v>356</v>
      </c>
    </row>
    <row r="158" spans="1:3" x14ac:dyDescent="0.25">
      <c r="A158" s="105" t="str">
        <f>Translations!$B$453</f>
        <v>Jméno provozovatele</v>
      </c>
    </row>
    <row r="159" spans="1:3" x14ac:dyDescent="0.25">
      <c r="C159" s="39" t="s">
        <v>660</v>
      </c>
    </row>
    <row r="160" spans="1:3" x14ac:dyDescent="0.25">
      <c r="A160" s="39" t="s">
        <v>357</v>
      </c>
    </row>
    <row r="161" spans="1:3" x14ac:dyDescent="0.25">
      <c r="A161" s="43" t="str">
        <f>Translations!$B$454</f>
        <v>Název zařízení</v>
      </c>
    </row>
    <row r="162" spans="1:3" x14ac:dyDescent="0.25">
      <c r="C162" s="39" t="s">
        <v>660</v>
      </c>
    </row>
  </sheetData>
  <sheetProtection sheet="1" formatCells="0" formatColumns="0" formatRows="0"/>
  <dataConsolidate/>
  <customSheetViews>
    <customSheetView guid="{A54031ED-59E9-4190-9F48-094FDC80E5C8}"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 guid="{3EE4370E-84AC-4220-AECA-2B19C5F3775F}" showFormulas="1" topLeftCell="B25">
      <selection activeCell="C50" sqref="C50"/>
      <pageMargins left="0.74803149606299213" right="0.74803149606299213" top="0.35433070866141736" bottom="0.78740157480314965" header="0.23622047244094491" footer="0.47244094488188981"/>
      <pageSetup paperSize="9" scale="79" orientation="landscape"/>
      <headerFooter alignWithMargins="0">
        <oddFooter>&amp;L&amp;F/
&amp;A&amp;C&amp;P/&amp;N&amp;RPrinted : &amp;D/&amp;T</oddFooter>
      </headerFooter>
    </customSheetView>
  </customSheetViews>
  <phoneticPr fontId="18" type="noConversion"/>
  <pageMargins left="0.74803149606299213" right="0.74803149606299213" top="0.35433070866141736" bottom="0.78740157480314965" header="0.23622047244094491" footer="0.47244094488188981"/>
  <pageSetup paperSize="9" scale="79" orientation="landscape" r:id="rId1"/>
  <headerFooter alignWithMargins="0">
    <oddFooter>&amp;L&amp;F/
&amp;A&amp;C&amp;P/&amp;N&amp;RPrinted : &amp;D/&amp;T</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12</vt:i4>
      </vt:variant>
      <vt:variant>
        <vt:lpstr>Pojmenované oblasti</vt:lpstr>
      </vt:variant>
      <vt:variant>
        <vt:i4>30</vt:i4>
      </vt:variant>
    </vt:vector>
  </HeadingPairs>
  <TitlesOfParts>
    <vt:vector size="42" baseType="lpstr">
      <vt:lpstr>Guidelines and Conditions</vt:lpstr>
      <vt:lpstr>READ ME How to use this file</vt:lpstr>
      <vt:lpstr>Opinion Statement (Inst)</vt:lpstr>
      <vt:lpstr>Opinion Statement (DistHeat)</vt:lpstr>
      <vt:lpstr>Annex 1 - Findings</vt:lpstr>
      <vt:lpstr>Annex 2 - basis of work</vt:lpstr>
      <vt:lpstr>Annex 3 - Changes </vt:lpstr>
      <vt:lpstr>Accounting</vt:lpstr>
      <vt:lpstr>EUwideConstants</vt:lpstr>
      <vt:lpstr>MSParameters</vt:lpstr>
      <vt:lpstr>Translations</vt:lpstr>
      <vt:lpstr>VersionDocumentation</vt:lpstr>
      <vt:lpstr>'Guidelines and Conditions'!_GoBack</vt:lpstr>
      <vt:lpstr>accreditedcertified</vt:lpstr>
      <vt:lpstr>Annex_I_Activity</vt:lpstr>
      <vt:lpstr>CompetentAuthority</vt:lpstr>
      <vt:lpstr>conductaccredited</vt:lpstr>
      <vt:lpstr>conductaccredited2</vt:lpstr>
      <vt:lpstr>conductaccredited3</vt:lpstr>
      <vt:lpstr>EUconstNo</vt:lpstr>
      <vt:lpstr>EUConstYes</vt:lpstr>
      <vt:lpstr>InstallationName</vt:lpstr>
      <vt:lpstr>Accounting!Oblast_tisku</vt:lpstr>
      <vt:lpstr>'Annex 1 - Findings'!Oblast_tisku</vt:lpstr>
      <vt:lpstr>'Annex 2 - basis of work'!Oblast_tisku</vt:lpstr>
      <vt:lpstr>'Annex 3 - Changes '!Oblast_tisku</vt:lpstr>
      <vt:lpstr>'Guidelines and Conditions'!Oblast_tisku</vt:lpstr>
      <vt:lpstr>'Opinion Statement (DistHeat)'!Oblast_tisku</vt:lpstr>
      <vt:lpstr>'Opinion Statement (Inst)'!Oblast_tisku</vt:lpstr>
      <vt:lpstr>'READ ME How to use this file'!Oblast_tisku</vt:lpstr>
      <vt:lpstr>OperatorName</vt:lpstr>
      <vt:lpstr>OtherMS_Websites</vt:lpstr>
      <vt:lpstr>ReportingYear</vt:lpstr>
      <vt:lpstr>Rulescompliance2</vt:lpstr>
      <vt:lpstr>rulescompliance3</vt:lpstr>
      <vt:lpstr>rulescompliance4</vt:lpstr>
      <vt:lpstr>SelectYesNo</vt:lpstr>
      <vt:lpstr>SI_Type</vt:lpstr>
      <vt:lpstr>Sub_Installations</vt:lpstr>
      <vt:lpstr>Target_Achieved</vt:lpstr>
      <vt:lpstr>Target_Type</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Verification Opinion Template</dc:title>
  <dc:creator>DECC</dc:creator>
  <cp:lastModifiedBy>Michaela Hloušková</cp:lastModifiedBy>
  <cp:lastPrinted>2026-02-13T08:23:35Z</cp:lastPrinted>
  <dcterms:created xsi:type="dcterms:W3CDTF">2005-01-10T08:03:50Z</dcterms:created>
  <dcterms:modified xsi:type="dcterms:W3CDTF">2026-03-02T14:14:06Z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