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E:\sucho\Koten\Ředitel\Finál\Aktualizace\Web\WEb_aktualizace\"/>
    </mc:Choice>
  </mc:AlternateContent>
  <xr:revisionPtr revIDLastSave="0" documentId="13_ncr:1_{E34DC993-B586-47D4-ACB0-59FFCE70CF53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Celkový přehled" sheetId="3" r:id="rId1"/>
    <sheet name="Tabulka k vyplnění" sheetId="1" r:id="rId2"/>
    <sheet name="Číselníky" sheetId="2" state="hidden" r:id="rId3"/>
  </sheets>
  <definedNames>
    <definedName name="_xlnm.Print_Area" localSheetId="1">'Tabulka k vyplnění'!$A$1:$AM$43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D29" i="3"/>
  <c r="O38" i="1"/>
  <c r="L38" i="1"/>
  <c r="O30" i="1" l="1"/>
  <c r="O31" i="1" s="1"/>
  <c r="P21" i="1"/>
  <c r="P16" i="1"/>
  <c r="P11" i="1"/>
  <c r="P6" i="1"/>
  <c r="O32" i="1" l="1"/>
  <c r="I28" i="1"/>
  <c r="L28" i="1"/>
  <c r="R28" i="1"/>
  <c r="U28" i="1"/>
  <c r="X28" i="1"/>
  <c r="AA28" i="1"/>
  <c r="AD28" i="1"/>
  <c r="AG28" i="1"/>
  <c r="AJ28" i="1"/>
  <c r="F28" i="1" l="1"/>
  <c r="C28" i="1"/>
  <c r="C38" i="1"/>
  <c r="C30" i="1" s="1"/>
  <c r="X38" i="1"/>
  <c r="X30" i="1" s="1"/>
  <c r="AA38" i="1"/>
  <c r="AA30" i="1" s="1"/>
  <c r="AD38" i="1"/>
  <c r="AD30" i="1" s="1"/>
  <c r="AG38" i="1"/>
  <c r="AG30" i="1" s="1"/>
  <c r="AJ38" i="1"/>
  <c r="AJ30" i="1" s="1"/>
  <c r="C41" i="1" l="1"/>
  <c r="D21" i="1"/>
  <c r="M21" i="1" s="1"/>
  <c r="D16" i="1"/>
  <c r="D11" i="1"/>
  <c r="M11" i="1" s="1"/>
  <c r="D6" i="1"/>
  <c r="M6" i="1" s="1"/>
  <c r="C31" i="1" l="1"/>
  <c r="C32" i="1" s="1"/>
  <c r="M16" i="1"/>
  <c r="D25" i="3" l="1"/>
  <c r="AH21" i="1"/>
  <c r="AH16" i="1"/>
  <c r="AH11" i="1"/>
  <c r="F38" i="1" l="1"/>
  <c r="F30" i="1" s="1"/>
  <c r="F31" i="1" s="1"/>
  <c r="I38" i="1"/>
  <c r="I30" i="1" s="1"/>
  <c r="L30" i="1"/>
  <c r="R38" i="1"/>
  <c r="R30" i="1" s="1"/>
  <c r="U38" i="1"/>
  <c r="U30" i="1" s="1"/>
  <c r="C36" i="1"/>
  <c r="C40" i="1" s="1"/>
  <c r="L31" i="1" l="1"/>
  <c r="L32" i="1" s="1"/>
  <c r="AH6" i="1"/>
  <c r="AG31" i="1" s="1"/>
  <c r="AG32" i="1" s="1"/>
  <c r="D35" i="3" s="1"/>
  <c r="Y6" i="1" l="1"/>
  <c r="X31" i="1" s="1"/>
  <c r="X32" i="1" s="1"/>
  <c r="J6" i="1"/>
  <c r="I31" i="1" s="1"/>
  <c r="I32" i="1" s="1"/>
  <c r="AK6" i="1"/>
  <c r="AJ31" i="1" s="1"/>
  <c r="AJ32" i="1" s="1"/>
  <c r="G6" i="1"/>
  <c r="F32" i="1" s="1"/>
  <c r="V6" i="1"/>
  <c r="AE6" i="1"/>
  <c r="AD31" i="1" s="1"/>
  <c r="AD32" i="1" s="1"/>
  <c r="D34" i="3" s="1"/>
  <c r="S6" i="1"/>
  <c r="R31" i="1" s="1"/>
  <c r="R32" i="1" s="1"/>
  <c r="AB6" i="1"/>
  <c r="AA31" i="1" s="1"/>
  <c r="AA32" i="1" s="1"/>
  <c r="AK21" i="1"/>
  <c r="G21" i="1"/>
  <c r="Y21" i="1"/>
  <c r="J21" i="1"/>
  <c r="S21" i="1"/>
  <c r="V21" i="1"/>
  <c r="AB21" i="1"/>
  <c r="AE21" i="1"/>
  <c r="Y16" i="1"/>
  <c r="J16" i="1"/>
  <c r="AB16" i="1"/>
  <c r="S16" i="1"/>
  <c r="AK16" i="1"/>
  <c r="AE16" i="1"/>
  <c r="G16" i="1"/>
  <c r="V16" i="1"/>
  <c r="AB11" i="1"/>
  <c r="S11" i="1"/>
  <c r="AE11" i="1"/>
  <c r="V11" i="1"/>
  <c r="AK11" i="1"/>
  <c r="Y11" i="1"/>
  <c r="G11" i="1"/>
  <c r="J11" i="1"/>
  <c r="U31" i="1" l="1"/>
  <c r="U32" i="1" s="1"/>
  <c r="C35" i="1" s="1"/>
  <c r="D26" i="3"/>
  <c r="D33" i="3"/>
  <c r="D28" i="3"/>
  <c r="D27" i="3"/>
  <c r="D30" i="3"/>
  <c r="C33" i="1" l="1"/>
  <c r="D31" i="3"/>
  <c r="D36" i="3"/>
  <c r="C34" i="1" l="1"/>
  <c r="D37" i="3" s="1"/>
  <c r="D32" i="3"/>
  <c r="G37" i="3" s="1"/>
  <c r="C37" i="1"/>
  <c r="D39" i="3" s="1"/>
  <c r="E39" i="3" l="1"/>
</calcChain>
</file>

<file path=xl/sharedStrings.xml><?xml version="1.0" encoding="utf-8"?>
<sst xmlns="http://schemas.openxmlformats.org/spreadsheetml/2006/main" count="191" uniqueCount="137">
  <si>
    <t>Oblast hodnocení</t>
  </si>
  <si>
    <t>Stupeň plnění</t>
  </si>
  <si>
    <t>Používání recyklované vody</t>
  </si>
  <si>
    <t>Sledované ukazatele vykazují konstantní  (ani rostoucí, ani klesající) trend.</t>
  </si>
  <si>
    <t>Zajištění právního souladu v oblasti nakládání
 s vodou; sankce</t>
  </si>
  <si>
    <t>Přístupy v oblasti nakládání s vodou se v organizaci nemění.</t>
  </si>
  <si>
    <t>Organizace má stanoveny a realizuje projekty ústící ve významné zlepšení 
v oblasti nakládání 
s vodou.</t>
  </si>
  <si>
    <t>Organizace aktivně sleduje a aplikuje trendy (technologie) v oblasti nakládání s vodou, je leaderem ve svém oboru v přístupech nakládání s vodou.</t>
  </si>
  <si>
    <t>Srážková voda je vypouštěna do jednotné kanalizace.</t>
  </si>
  <si>
    <t>Trendy ve spotřebě vody (vztažené na jednotku výkonu)</t>
  </si>
  <si>
    <t>Relevantnost oblasti</t>
  </si>
  <si>
    <t>Organizace nevyužívá recyklovanou vodu.</t>
  </si>
  <si>
    <t>Hodnotící škála</t>
  </si>
  <si>
    <t>Organizace využívá recyklovanou vodu systematicky ve větší míře (&gt;15%)</t>
  </si>
  <si>
    <t>JE relevantní</t>
  </si>
  <si>
    <t>NENÍ relevantní</t>
  </si>
  <si>
    <t>x</t>
  </si>
  <si>
    <t>Povolená zaškrtávací hodnota</t>
  </si>
  <si>
    <t>Počet relevantních kritérií</t>
  </si>
  <si>
    <t>Dosažená hodnota dle zatržení</t>
  </si>
  <si>
    <t>Součet bodů:</t>
  </si>
  <si>
    <t>Dosažený počet bodů:</t>
  </si>
  <si>
    <t>Oblasti hodnocení</t>
  </si>
  <si>
    <t>Název oblasti</t>
  </si>
  <si>
    <t>Název organizace:</t>
  </si>
  <si>
    <t>Dosažená bodová  hodnota za oblast</t>
  </si>
  <si>
    <t>Výsledná bodová hodnota (celková míra plnění)</t>
  </si>
  <si>
    <t>Počet nerelevantních:</t>
  </si>
  <si>
    <t>Počet OK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</si>
  <si>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</si>
  <si>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</si>
  <si>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</si>
  <si>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</si>
  <si>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</si>
  <si>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</si>
  <si>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</si>
  <si>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</si>
  <si>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</si>
  <si>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</si>
  <si>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</si>
  <si>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Počet výskytů "x"</t>
  </si>
  <si>
    <t>Relevantnost oblastí</t>
  </si>
  <si>
    <t>Dosažená hodnota dle zatržení po odečtení nerelevantních</t>
  </si>
  <si>
    <t>Dosažená hodnota</t>
  </si>
  <si>
    <t>Pořadové číslo oblasti hodnocení</t>
  </si>
  <si>
    <t>Pro vyplňování "Dosažené hodnoty" používat pouze malé "x"</t>
  </si>
  <si>
    <t>Kontrolní řádek:</t>
  </si>
  <si>
    <t>Sledované ukazatele vykazují zhoršující se trend.</t>
  </si>
  <si>
    <t>Sledované ukazatele vykazují zlepšující se trend.</t>
  </si>
  <si>
    <t>Sledované ukazatele vykazují skokové zlepšení.</t>
  </si>
  <si>
    <t>Vody na vstupu</t>
  </si>
  <si>
    <t>Nakládání se srážkovými vodami</t>
  </si>
  <si>
    <t>Inovace v oblasti nakládání s vodou</t>
  </si>
  <si>
    <t>Šíření povědomí o odpovědném hospodaření s vodou, komunikace</t>
  </si>
  <si>
    <t>Organizace nešíří povědomí 
o důležitosti odpovědného hospodaření s vodou.</t>
  </si>
  <si>
    <t>Organizace šiří povědomí 
o důležitosti odpovědného  hospodaření s vodou mezi svými zaměstnanci a dodavateli.</t>
  </si>
  <si>
    <t>Organizace šiří povědomí 
o důležitosti odpovědného hospodaření s vodou mezi  svými zaměstnanci.</t>
  </si>
  <si>
    <t>Plány nejsou stanoveny.</t>
  </si>
  <si>
    <t>Váha:</t>
  </si>
  <si>
    <t>Certifikace</t>
  </si>
  <si>
    <t>Organizace není certifikována podle žádného z dále uvedených standardů.</t>
  </si>
  <si>
    <t xml:space="preserve">Organizace je držitelem platného certifikátu EMS nebo EMAS se spotřebou vody jako významným environmentálním aspektem. </t>
  </si>
  <si>
    <t xml:space="preserve">Organizace je držitelem platného certifikátu BCMS se stavem nedostatku vody jako incidentem významného dopadu nebo WEMS. </t>
  </si>
  <si>
    <t xml:space="preserve">Organizace je držitelem platného certifikátu EnMS se spotřebou vody jako významným užitím energie nebo vytváří produkty s certtifikovaným EPD typu III. </t>
  </si>
  <si>
    <t>Srážková voda je vypouštěna do dešťové kanalizace či recipientu.</t>
  </si>
  <si>
    <t>Plány nejsou stanoveny, je však určena osoba/y odpovědná/é za řešení mimořádné situace.</t>
  </si>
  <si>
    <r>
      <t>Zákonné a další  požadavky nejsou plněny,</t>
    </r>
    <r>
      <rPr>
        <sz val="14"/>
        <rFont val="Calibri"/>
        <family val="2"/>
        <charset val="238"/>
        <scheme val="minor"/>
      </rPr>
      <t xml:space="preserve"> organizaci byly ojediněle uloženy sankce a organizace přijala příslušná opatření. </t>
    </r>
  </si>
  <si>
    <t>Zákonné a další požadavky jsou plněny.</t>
  </si>
  <si>
    <r>
      <t xml:space="preserve">Zákonné a další požadavky jsou plněny </t>
    </r>
    <r>
      <rPr>
        <b/>
        <sz val="14"/>
        <rFont val="Calibri"/>
        <family val="2"/>
        <charset val="238"/>
        <scheme val="minor"/>
      </rPr>
      <t xml:space="preserve">A </t>
    </r>
    <r>
      <rPr>
        <sz val="14"/>
        <rFont val="Calibri"/>
        <family val="2"/>
        <charset val="238"/>
        <scheme val="minor"/>
      </rPr>
      <t>je zaveden systém kontroly a monitoring nad rámec zákonných požadavků.</t>
    </r>
  </si>
  <si>
    <t>Plány jsou stanoveny.</t>
  </si>
  <si>
    <t>Plány jsou stanoveny a pravidelně přezkoumávány.</t>
  </si>
  <si>
    <t>Adresa sídla:</t>
  </si>
  <si>
    <t>Kraj, ve kterém se hodnocená provozovna nachází:</t>
  </si>
  <si>
    <t>Počet zdrojů povrchových vod pro hodnocenou provozovnu:</t>
  </si>
  <si>
    <t>Počet zdrojů podzemních vod pro hodnocenou provozovnu:</t>
  </si>
  <si>
    <t>Adresa internetových stránek</t>
  </si>
  <si>
    <t>ODKAZ NA ZDŮVODNĚNÍ</t>
  </si>
  <si>
    <t>IČ:</t>
  </si>
  <si>
    <t>Zákonné a další požadavky nejsou plněny,
organizaci byla udělena sankce 
a organizace nepřijala adekvátní nápravná opatření.</t>
  </si>
  <si>
    <t xml:space="preserve">Relevantní indikátor činnosti: </t>
  </si>
  <si>
    <t>Hodnocená provozovna</t>
  </si>
  <si>
    <t>Šíření povědomí o odpovědném nakládání s vodou, komunikace</t>
  </si>
  <si>
    <t>Údaje o organizaci</t>
  </si>
  <si>
    <r>
      <t xml:space="preserve">Pokud je uvedeno </t>
    </r>
    <r>
      <rPr>
        <b/>
        <sz val="14"/>
        <color rgb="FFFF0000"/>
        <rFont val="Calibri"/>
        <family val="2"/>
        <charset val="238"/>
        <scheme val="minor"/>
      </rPr>
      <t>"NENÍ relevantní"</t>
    </r>
    <r>
      <rPr>
        <b/>
        <sz val="14"/>
        <color theme="1"/>
        <rFont val="Calibri"/>
        <family val="2"/>
        <charset val="238"/>
        <scheme val="minor"/>
      </rPr>
      <t>, uvést odkaz na zdůvodnění v dokumentaci:</t>
    </r>
  </si>
  <si>
    <r>
      <t xml:space="preserve">Pokud je uvedeno </t>
    </r>
    <r>
      <rPr>
        <b/>
        <sz val="14"/>
        <color rgb="FFFF0000"/>
        <rFont val="Calibri"/>
        <family val="2"/>
        <charset val="238"/>
        <scheme val="minor"/>
      </rPr>
      <t>"NENÍ relevantní"</t>
    </r>
    <r>
      <rPr>
        <b/>
        <sz val="14"/>
        <color theme="1"/>
        <rFont val="Calibri"/>
        <family val="2"/>
        <charset val="238"/>
        <scheme val="minor"/>
      </rPr>
      <t>,  uvést odkaz na zdůvodnění v dokumentaci:</t>
    </r>
  </si>
  <si>
    <t>Jméno a příjmení statutárního zástupce organizace (podle OR ČR):</t>
  </si>
  <si>
    <t xml:space="preserve">Existují ad-hoc úkoly či aktivity zacílené na efektivnější nakládání s vodou.  </t>
  </si>
  <si>
    <t>Zpracování</t>
  </si>
  <si>
    <t>Tabulka k vyplnění je vyplněna úplně a jendoznačně:</t>
  </si>
  <si>
    <t>ZDŮVODNIT</t>
  </si>
  <si>
    <t>Argumenty</t>
  </si>
  <si>
    <t>Počet neuvedených zdůvodnění:</t>
  </si>
  <si>
    <t>Rozporné tvrzení!</t>
  </si>
  <si>
    <t>Počet ??:</t>
  </si>
  <si>
    <t>??</t>
  </si>
  <si>
    <t>Jméno a příjmení zpracovatele:</t>
  </si>
  <si>
    <t>Prohlášení zpracovatele:</t>
  </si>
  <si>
    <t>Datum zpracování:</t>
  </si>
  <si>
    <t>Kód CZ-NACE nejlépe charakteristické činnosti:</t>
  </si>
  <si>
    <t>Kvalita odpadních vod vypouštěných do recipientu</t>
  </si>
  <si>
    <t>Počet bodů</t>
  </si>
  <si>
    <t>Srážková voda ze zpevněných ploch a budov je akumulována, využívána pro závlahu či  vsakována na pozemku (&gt;30% zpevněných ploch).</t>
  </si>
  <si>
    <t>Srážková voda ze zpevněných ploch a budov je akumulována a využívána v organizaci jako provozní voda (ve výrobě, splachování WC, úklid aj..) (&gt;15% z celkového množství zachytitelných srážkových vod) Do této kategorie patří zároveň podniky se zelenou střechou.</t>
  </si>
  <si>
    <t>Organizace v ojedinělých případech využívá recyklovanou vodu. Míra využití recyklované vody je &lt;2%.</t>
  </si>
  <si>
    <t>Organizace využívá recyklovanou vodu v malé míře. Míra využití recyklované vody se pohybuje v mezích 2-15%.</t>
  </si>
  <si>
    <t>Plány pro zvládání 
nedostatku vody v podniku</t>
  </si>
  <si>
    <t>Organizace odebírá vodu z  veřejného vodovodu.</t>
  </si>
  <si>
    <t>Organizace odebírá vodu z veřejného vodovodu, ale zároveň využívá srážkové, recyklované, kondenzační, surovinové či důlní vody.</t>
  </si>
  <si>
    <t>Plány pro zvládání  nedostatku vody v podniku</t>
  </si>
  <si>
    <t>Potvrzuji, že výše uvedená provozovna splňuje požadavky na udělení značky OHV a že Tabulka OHV je vyplněna úplně a správně.
Šetřením na místě bylo zjištěno, že neexistují důkazy, které by naznačovaly, že  informace, které jsou uvedeny jako podklad pro vyhodnocení, neodpovídají pro uvedenou provozovnu reálnému stavu.</t>
  </si>
  <si>
    <t>Kontaktní osoba pro komunikaci s MŽP, e-mail, telefonní číslo:</t>
  </si>
  <si>
    <t>Název provozovny, ke které se hodnocení vztahuje:</t>
  </si>
  <si>
    <t>Adresa provozovny:</t>
  </si>
  <si>
    <t>Průměrný počet zaměstnanců za poslední 3 hodnocené roky:</t>
  </si>
  <si>
    <t>Počet připojení na veřejný vodovod pro hodnocenou provozovnu:</t>
  </si>
  <si>
    <t>Počet realizačních procesů hodnocené provozovny:</t>
  </si>
  <si>
    <t>Počet směn hodnocené provozovny během hodnoceného období:</t>
  </si>
  <si>
    <r>
      <t xml:space="preserve">Organizace čerpá povrchové,  podzemní či srážkové vody  z nestabilních zdrojů. Celkový faktor ohrožení suchem je </t>
    </r>
    <r>
      <rPr>
        <sz val="14"/>
        <rFont val="Calibri"/>
        <family val="2"/>
        <charset val="238"/>
      </rPr>
      <t>≥</t>
    </r>
    <r>
      <rPr>
        <sz val="9.8000000000000007"/>
        <rFont val="Calibri"/>
        <family val="2"/>
        <charset val="238"/>
      </rPr>
      <t xml:space="preserve"> </t>
    </r>
    <r>
      <rPr>
        <sz val="14"/>
        <rFont val="Calibri"/>
        <family val="2"/>
        <charset val="238"/>
      </rPr>
      <t>9</t>
    </r>
    <r>
      <rPr>
        <sz val="14"/>
        <rFont val="Calibri"/>
        <family val="2"/>
        <charset val="238"/>
        <scheme val="minor"/>
      </rPr>
      <t>.</t>
    </r>
  </si>
  <si>
    <t>Organizace čerpá povrchové, podzemní či srážkové vody ze stabilních zdrojů. Celkový faktor ohrožení suchem je &lt; 9.</t>
  </si>
  <si>
    <r>
      <t xml:space="preserve">Organizace šiří povědomí o důležitosti odpovědného hospodaření s vodou mezi důležitými stranami (např. i veřejnost) </t>
    </r>
    <r>
      <rPr>
        <b/>
        <sz val="12"/>
        <rFont val="Calibri"/>
        <family val="2"/>
        <charset val="238"/>
        <scheme val="minor"/>
      </rPr>
      <t>A/NEBO</t>
    </r>
    <r>
      <rPr>
        <sz val="12"/>
        <rFont val="Calibri"/>
        <family val="2"/>
        <charset val="238"/>
        <scheme val="minor"/>
      </rPr>
      <t xml:space="preserve"> organizace je ochotna sdílet informace o spotřebě vody během sucha a stavu nedostatku vody dle § 87a novely vodního zákona č. 544/2020.</t>
    </r>
  </si>
  <si>
    <t xml:space="preserve">Emisní limity pro vypouštění odpadních vod dle platného povolení v některém z ukazatelů (včetně povoleného objemu vypouštěných vod) nejsou plněny. </t>
  </si>
  <si>
    <t>Emisní limity pro vypouštění odpadních vod jsou plněny, přípustný počet nevyhovujících vzorků dle Přílohy č. 5 k NV č. 401/2015 Sb. využívá pravidelně.</t>
  </si>
  <si>
    <t>Emisní limity pro vypouštění odpadních vod jsou plněny, přípustný počet nevyhovujících vzorků dle Přílohy č. 5 k NV č. 401/2015 Sb. využívá výjimečně.</t>
  </si>
  <si>
    <t>Organizace plní emisní limity pro vypouštění odpadních vod v dolní polovině jejich rozsahu a přípustný počet nevyhovujících vzorků dle Přílohy č. 5 k NV č. 401/2015 Sb. nebyl zaznamenán.</t>
  </si>
  <si>
    <t>Kvalita odpadních vod vypouštěných do kanalizace</t>
  </si>
  <si>
    <t>Odpadní vody vypouštěné do kanalizace dlouhodobě splňují nejvyšší přípustnou míru znečištění stanovenou kanalizačním řádem</t>
  </si>
  <si>
    <r>
      <t>Nebezpečné závadné látky v</t>
    </r>
    <r>
      <rPr>
        <b/>
        <sz val="16"/>
        <rFont val="Calibri"/>
        <family val="2"/>
        <charset val="238"/>
      </rPr>
      <t> </t>
    </r>
    <r>
      <rPr>
        <b/>
        <sz val="16"/>
        <rFont val="Calibri"/>
        <family val="2"/>
        <charset val="238"/>
        <scheme val="minor"/>
      </rPr>
      <t>odpadních vodách</t>
    </r>
  </si>
  <si>
    <t xml:space="preserve">NZL jsou z odpadních vod odstraněny a prostřednictvím odpadních vod se nedostávají do vodního toku ani kanalizace, případně je nakládání s NZL zcela odděleno od vodního hospodářství celého provozu. </t>
  </si>
  <si>
    <t>Odpadní vody vypouštěné do kanalizace překračují pravidelně (častěji než v jednom vzorku ročně) nejvyšší přípustnou míru znečištění stanovenou kanalizačním řádem.</t>
  </si>
  <si>
    <t>Odpadní vody vypouštěné do kanalizace překračují ojediněle (nejvýše v jednom vzorku ročně) nejvyšší přípustnou míru znečištění stanovenou kanalizačním řádem.</t>
  </si>
  <si>
    <t>Odpadní vody vypouštěné do kanalizace dlouhodobě jsou kvalitativně výrazně pod hodnotami nejvyšší přípustné míry znečištění stanovené kanalizačním řádem (v důsledku předčištění vhodnou technologií).</t>
  </si>
  <si>
    <t>Odpadní vody s obsahem NZL jsou vypouštěny bez předčištění do kanalizace v souladu s koncentračními limity uvedenými v příloze č. 15 k vyhlášce č. 428/2001 Sb.</t>
  </si>
  <si>
    <t>Odpadní vody s obsahem NZL jsou předčištěny vhodnou technologií  a vypouštěny do kanalizace v souladu s koncentračními limity uvedenými v příloze č. 15 k vyhlášce č. 428/2001 Sb.</t>
  </si>
  <si>
    <r>
      <t>Odpadní vody s obsahem NZL jsou vypouštěny bez předčištění do kanalizace, přípustné hodnoty znečištění stanovené pro organizaci překračují koncentrační limity uvedené v příloze č.</t>
    </r>
    <r>
      <rPr>
        <sz val="14"/>
        <rFont val="Calibri"/>
        <family val="2"/>
        <charset val="238"/>
      </rPr>
      <t> </t>
    </r>
    <r>
      <rPr>
        <sz val="14"/>
        <rFont val="Calibri"/>
        <family val="2"/>
        <charset val="238"/>
        <scheme val="minor"/>
      </rPr>
      <t>15 k vyhlášce č.</t>
    </r>
    <r>
      <rPr>
        <sz val="14"/>
        <rFont val="Calibri"/>
        <family val="2"/>
        <charset val="238"/>
      </rPr>
      <t> </t>
    </r>
    <r>
      <rPr>
        <sz val="14"/>
        <rFont val="Calibri"/>
        <family val="2"/>
        <charset val="238"/>
        <scheme val="minor"/>
      </rPr>
      <t>428/2001 Sb.</t>
    </r>
  </si>
  <si>
    <t>4b.</t>
  </si>
  <si>
    <t>Nebezpečné závadné látky v odpadních vodách</t>
  </si>
  <si>
    <t>4a.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</si>
</sst>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2" tint="-0.249977111117893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1"/>
      <color theme="5" tint="-0.499984740745262"/>
      <name val="Calibri"/>
      <family val="2"/>
      <charset val="238"/>
      <scheme val="minor"/>
    </font>
    <font>
      <sz val="11"/>
      <color theme="5" tint="-0.499984740745262"/>
      <name val="Calibri"/>
      <family val="2"/>
      <charset val="238"/>
      <scheme val="minor"/>
    </font>
    <font>
      <sz val="14"/>
      <color theme="5" tint="-0.499984740745262"/>
      <name val="Calibri"/>
      <family val="2"/>
      <charset val="238"/>
      <scheme val="minor"/>
    </font>
    <font>
      <b/>
      <i/>
      <sz val="11"/>
      <color theme="5" tint="-0.499984740745262"/>
      <name val="Calibri"/>
      <family val="2"/>
      <charset val="238"/>
      <scheme val="minor"/>
    </font>
    <font>
      <sz val="14"/>
      <name val="Calibri"/>
      <family val="2"/>
      <charset val="238"/>
    </font>
    <font>
      <sz val="9.8000000000000007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4472C4"/>
        <bgColor indexed="64"/>
      </patternFill>
    </fill>
    <fill>
      <patternFill patternType="solid">
        <fgColor rgb="FF25879B"/>
        <bgColor indexed="64"/>
      </patternFill>
    </fill>
    <fill>
      <patternFill patternType="solid">
        <fgColor rgb="FFACE8E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/>
      <bottom/>
      <diagonal/>
    </border>
    <border>
      <left/>
      <right style="thin">
        <color theme="8" tint="0.39997558519241921"/>
      </right>
      <top/>
      <bottom/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2" xfId="0" applyBorder="1" applyAlignment="1" applyProtection="1">
      <alignment horizontal="center" wrapText="1"/>
    </xf>
    <xf numFmtId="0" fontId="0" fillId="0" borderId="2" xfId="0" applyBorder="1" applyAlignment="1" applyProtection="1">
      <alignment horizontal="center"/>
    </xf>
    <xf numFmtId="16" fontId="0" fillId="0" borderId="1" xfId="0" applyNumberFormat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6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center" vertical="center" textRotation="90" wrapText="1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wrapText="1"/>
    </xf>
    <xf numFmtId="0" fontId="1" fillId="0" borderId="0" xfId="0" applyFont="1" applyProtection="1"/>
    <xf numFmtId="0" fontId="0" fillId="0" borderId="0" xfId="0" applyFont="1" applyProtection="1"/>
    <xf numFmtId="0" fontId="10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wrapText="1"/>
    </xf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16" fillId="0" borderId="0" xfId="0" applyFont="1" applyBorder="1" applyAlignment="1" applyProtection="1">
      <alignment vertical="center" wrapText="1"/>
    </xf>
    <xf numFmtId="0" fontId="11" fillId="2" borderId="41" xfId="0" applyFont="1" applyFill="1" applyBorder="1" applyAlignment="1" applyProtection="1">
      <alignment horizontal="center" vertical="center" wrapText="1"/>
    </xf>
    <xf numFmtId="0" fontId="10" fillId="2" borderId="41" xfId="0" applyFont="1" applyFill="1" applyBorder="1" applyAlignment="1" applyProtection="1">
      <alignment horizontal="center" vertical="center"/>
    </xf>
    <xf numFmtId="0" fontId="11" fillId="2" borderId="40" xfId="0" applyFont="1" applyFill="1" applyBorder="1" applyAlignment="1" applyProtection="1">
      <alignment horizontal="left" vertical="top" wrapText="1"/>
    </xf>
    <xf numFmtId="0" fontId="7" fillId="2" borderId="42" xfId="0" applyFont="1" applyFill="1" applyBorder="1" applyAlignment="1" applyProtection="1">
      <alignment wrapText="1"/>
    </xf>
    <xf numFmtId="0" fontId="14" fillId="2" borderId="40" xfId="0" applyFont="1" applyFill="1" applyBorder="1" applyAlignment="1" applyProtection="1">
      <alignment horizontal="left" vertical="top" wrapText="1"/>
    </xf>
    <xf numFmtId="1" fontId="6" fillId="0" borderId="0" xfId="0" applyNumberFormat="1" applyFont="1" applyProtection="1"/>
    <xf numFmtId="0" fontId="7" fillId="0" borderId="0" xfId="0" applyFont="1" applyProtection="1"/>
    <xf numFmtId="0" fontId="7" fillId="0" borderId="1" xfId="0" applyFont="1" applyFill="1" applyBorder="1" applyProtection="1"/>
    <xf numFmtId="0" fontId="7" fillId="0" borderId="1" xfId="0" applyFont="1" applyBorder="1" applyProtection="1"/>
    <xf numFmtId="0" fontId="5" fillId="0" borderId="0" xfId="0" applyFont="1" applyAlignment="1" applyProtection="1">
      <alignment horizontal="right"/>
    </xf>
    <xf numFmtId="0" fontId="0" fillId="3" borderId="47" xfId="0" applyFont="1" applyFill="1" applyBorder="1" applyProtection="1">
      <protection locked="0"/>
    </xf>
    <xf numFmtId="0" fontId="0" fillId="3" borderId="50" xfId="0" applyFont="1" applyFill="1" applyBorder="1" applyProtection="1">
      <protection locked="0"/>
    </xf>
    <xf numFmtId="0" fontId="22" fillId="3" borderId="0" xfId="0" applyFont="1" applyFill="1" applyProtection="1">
      <protection locked="0"/>
    </xf>
    <xf numFmtId="0" fontId="8" fillId="2" borderId="41" xfId="0" applyFont="1" applyFill="1" applyBorder="1" applyAlignment="1" applyProtection="1">
      <alignment horizontal="center" vertical="center" textRotation="90" wrapText="1"/>
    </xf>
    <xf numFmtId="0" fontId="11" fillId="2" borderId="40" xfId="0" applyFont="1" applyFill="1" applyBorder="1" applyAlignment="1" applyProtection="1">
      <alignment horizontal="center" vertical="center"/>
    </xf>
    <xf numFmtId="0" fontId="7" fillId="0" borderId="0" xfId="0" applyFont="1" applyFill="1" applyProtection="1"/>
    <xf numFmtId="0" fontId="6" fillId="5" borderId="43" xfId="0" applyFont="1" applyFill="1" applyBorder="1" applyProtection="1"/>
    <xf numFmtId="0" fontId="19" fillId="6" borderId="44" xfId="0" applyFont="1" applyFill="1" applyBorder="1" applyProtection="1"/>
    <xf numFmtId="0" fontId="18" fillId="6" borderId="45" xfId="0" applyFont="1" applyFill="1" applyBorder="1" applyAlignment="1" applyProtection="1">
      <alignment horizontal="right"/>
    </xf>
    <xf numFmtId="0" fontId="19" fillId="6" borderId="46" xfId="0" applyFont="1" applyFill="1" applyBorder="1" applyProtection="1"/>
    <xf numFmtId="0" fontId="18" fillId="6" borderId="0" xfId="0" applyFont="1" applyFill="1" applyBorder="1" applyAlignment="1" applyProtection="1">
      <alignment horizontal="right"/>
    </xf>
    <xf numFmtId="0" fontId="19" fillId="6" borderId="53" xfId="0" applyFont="1" applyFill="1" applyBorder="1" applyProtection="1"/>
    <xf numFmtId="0" fontId="18" fillId="6" borderId="54" xfId="0" applyFont="1" applyFill="1" applyBorder="1" applyAlignment="1" applyProtection="1">
      <alignment horizontal="right"/>
    </xf>
    <xf numFmtId="0" fontId="19" fillId="6" borderId="48" xfId="0" applyFont="1" applyFill="1" applyBorder="1" applyProtection="1"/>
    <xf numFmtId="0" fontId="18" fillId="6" borderId="49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</xf>
    <xf numFmtId="0" fontId="0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left" vertical="center" textRotation="180" wrapText="1"/>
    </xf>
    <xf numFmtId="0" fontId="0" fillId="7" borderId="0" xfId="0" applyFill="1" applyProtection="1"/>
    <xf numFmtId="0" fontId="21" fillId="7" borderId="0" xfId="0" applyFont="1" applyFill="1" applyBorder="1" applyAlignment="1" applyProtection="1">
      <alignment horizontal="right"/>
    </xf>
    <xf numFmtId="0" fontId="21" fillId="7" borderId="0" xfId="0" applyFont="1" applyFill="1" applyBorder="1" applyAlignment="1" applyProtection="1">
      <alignment horizontal="right" vertical="center"/>
    </xf>
    <xf numFmtId="0" fontId="24" fillId="8" borderId="0" xfId="0" applyFont="1" applyFill="1" applyAlignment="1" applyProtection="1">
      <alignment horizontal="center" vertical="center" wrapText="1"/>
    </xf>
    <xf numFmtId="0" fontId="11" fillId="3" borderId="23" xfId="0" applyFont="1" applyFill="1" applyBorder="1" applyAlignment="1" applyProtection="1">
      <alignment horizontal="center"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11" fillId="3" borderId="0" xfId="0" applyFont="1" applyFill="1" applyBorder="1" applyAlignment="1" applyProtection="1">
      <alignment vertical="center"/>
      <protection locked="0"/>
    </xf>
    <xf numFmtId="0" fontId="4" fillId="3" borderId="54" xfId="0" applyFont="1" applyFill="1" applyBorder="1" applyProtection="1">
      <protection locked="0"/>
    </xf>
    <xf numFmtId="0" fontId="0" fillId="0" borderId="0" xfId="0" applyAlignment="1" applyProtection="1">
      <alignment horizontal="left"/>
    </xf>
    <xf numFmtId="0" fontId="0" fillId="4" borderId="1" xfId="0" applyFill="1" applyBorder="1" applyAlignment="1" applyProtection="1">
      <alignment horizontal="center"/>
    </xf>
    <xf numFmtId="0" fontId="7" fillId="4" borderId="1" xfId="0" applyFont="1" applyFill="1" applyBorder="1" applyProtection="1"/>
    <xf numFmtId="16" fontId="0" fillId="10" borderId="1" xfId="0" applyNumberFormat="1" applyFill="1" applyBorder="1" applyAlignment="1" applyProtection="1">
      <alignment horizontal="center"/>
    </xf>
    <xf numFmtId="0" fontId="7" fillId="10" borderId="1" xfId="0" applyFont="1" applyFill="1" applyBorder="1" applyProtection="1"/>
    <xf numFmtId="0" fontId="0" fillId="10" borderId="1" xfId="0" applyFill="1" applyBorder="1" applyAlignment="1" applyProtection="1">
      <alignment horizontal="center"/>
    </xf>
    <xf numFmtId="16" fontId="0" fillId="4" borderId="1" xfId="0" applyNumberForma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wrapText="1"/>
    </xf>
    <xf numFmtId="1" fontId="7" fillId="4" borderId="1" xfId="0" applyNumberFormat="1" applyFont="1" applyFill="1" applyBorder="1" applyProtection="1"/>
    <xf numFmtId="16" fontId="7" fillId="10" borderId="1" xfId="0" applyNumberFormat="1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7" fillId="0" borderId="0" xfId="0" applyFont="1" applyFill="1" applyProtection="1">
      <protection locked="0"/>
    </xf>
    <xf numFmtId="0" fontId="0" fillId="0" borderId="54" xfId="0" applyBorder="1" applyProtection="1">
      <protection locked="0"/>
    </xf>
    <xf numFmtId="0" fontId="0" fillId="0" borderId="0" xfId="0" applyFill="1" applyBorder="1" applyProtection="1">
      <protection locked="0"/>
    </xf>
    <xf numFmtId="0" fontId="18" fillId="0" borderId="0" xfId="0" applyFont="1" applyFill="1" applyBorder="1" applyAlignment="1" applyProtection="1">
      <alignment horizontal="center" wrapText="1"/>
      <protection locked="0"/>
    </xf>
    <xf numFmtId="0" fontId="27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Protection="1">
      <protection locked="0"/>
    </xf>
    <xf numFmtId="0" fontId="7" fillId="2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7" fillId="0" borderId="24" xfId="0" applyFont="1" applyBorder="1" applyAlignment="1" applyProtection="1">
      <alignment wrapText="1"/>
    </xf>
    <xf numFmtId="0" fontId="10" fillId="2" borderId="22" xfId="0" applyFont="1" applyFill="1" applyBorder="1" applyAlignment="1" applyProtection="1">
      <alignment horizontal="center" wrapText="1"/>
    </xf>
    <xf numFmtId="0" fontId="10" fillId="0" borderId="3" xfId="0" applyFont="1" applyBorder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center" wrapText="1"/>
    </xf>
    <xf numFmtId="0" fontId="10" fillId="0" borderId="55" xfId="0" applyFont="1" applyBorder="1" applyAlignment="1" applyProtection="1">
      <alignment horizontal="center" wrapText="1"/>
    </xf>
    <xf numFmtId="0" fontId="10" fillId="0" borderId="21" xfId="0" applyFont="1" applyBorder="1" applyAlignment="1" applyProtection="1">
      <alignment horizontal="center" wrapText="1"/>
    </xf>
    <xf numFmtId="0" fontId="10" fillId="2" borderId="55" xfId="0" applyFont="1" applyFill="1" applyBorder="1" applyAlignment="1" applyProtection="1">
      <alignment horizontal="center" wrapText="1"/>
    </xf>
    <xf numFmtId="0" fontId="10" fillId="2" borderId="21" xfId="0" applyFont="1" applyFill="1" applyBorder="1" applyAlignment="1" applyProtection="1">
      <alignment horizontal="center" wrapText="1"/>
    </xf>
    <xf numFmtId="0" fontId="10" fillId="4" borderId="3" xfId="0" applyFont="1" applyFill="1" applyBorder="1" applyAlignment="1" applyProtection="1">
      <alignment horizontal="center" wrapText="1"/>
    </xf>
    <xf numFmtId="0" fontId="10" fillId="4" borderId="22" xfId="0" applyFont="1" applyFill="1" applyBorder="1" applyAlignment="1" applyProtection="1">
      <alignment horizontal="center" wrapText="1"/>
    </xf>
    <xf numFmtId="0" fontId="20" fillId="6" borderId="45" xfId="0" applyFont="1" applyFill="1" applyBorder="1" applyAlignment="1" applyProtection="1">
      <alignment horizontal="center" vertical="center" textRotation="180" wrapText="1"/>
    </xf>
    <xf numFmtId="0" fontId="20" fillId="6" borderId="0" xfId="0" applyFont="1" applyFill="1" applyBorder="1" applyAlignment="1" applyProtection="1">
      <alignment horizontal="center" vertical="center" textRotation="180" wrapText="1"/>
    </xf>
    <xf numFmtId="0" fontId="20" fillId="6" borderId="54" xfId="0" applyFont="1" applyFill="1" applyBorder="1" applyAlignment="1" applyProtection="1">
      <alignment horizontal="center" vertical="center" textRotation="180" wrapText="1"/>
    </xf>
    <xf numFmtId="0" fontId="20" fillId="6" borderId="46" xfId="0" applyFont="1" applyFill="1" applyBorder="1" applyAlignment="1" applyProtection="1">
      <alignment horizontal="center" vertical="center" textRotation="180" wrapText="1"/>
    </xf>
    <xf numFmtId="0" fontId="20" fillId="6" borderId="51" xfId="0" applyFont="1" applyFill="1" applyBorder="1" applyAlignment="1" applyProtection="1">
      <alignment horizontal="center" vertical="center" textRotation="180" wrapText="1"/>
    </xf>
    <xf numFmtId="0" fontId="20" fillId="6" borderId="52" xfId="0" applyFont="1" applyFill="1" applyBorder="1" applyAlignment="1" applyProtection="1">
      <alignment horizontal="center" vertical="center" textRotation="180" wrapText="1"/>
    </xf>
    <xf numFmtId="0" fontId="23" fillId="7" borderId="0" xfId="0" applyFont="1" applyFill="1" applyBorder="1" applyAlignment="1" applyProtection="1">
      <alignment horizontal="center" vertical="center" textRotation="180"/>
    </xf>
    <xf numFmtId="0" fontId="0" fillId="0" borderId="10" xfId="0" applyBorder="1" applyAlignment="1" applyProtection="1">
      <alignment horizontal="left"/>
    </xf>
    <xf numFmtId="0" fontId="0" fillId="0" borderId="17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9" fillId="0" borderId="10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56" xfId="0" applyFont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32" xfId="0" applyFont="1" applyFill="1" applyBorder="1" applyAlignment="1" applyProtection="1">
      <alignment horizontal="center" vertical="center"/>
      <protection locked="0"/>
    </xf>
    <xf numFmtId="0" fontId="12" fillId="3" borderId="19" xfId="0" applyFont="1" applyFill="1" applyBorder="1" applyAlignment="1" applyProtection="1">
      <alignment horizontal="center" vertical="center"/>
      <protection locked="0"/>
    </xf>
    <xf numFmtId="0" fontId="12" fillId="3" borderId="34" xfId="0" applyFont="1" applyFill="1" applyBorder="1" applyAlignment="1" applyProtection="1">
      <alignment horizontal="center" vertical="center"/>
      <protection locked="0"/>
    </xf>
    <xf numFmtId="0" fontId="12" fillId="3" borderId="38" xfId="0" applyFont="1" applyFill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left" vertical="top" wrapText="1"/>
    </xf>
    <xf numFmtId="0" fontId="11" fillId="0" borderId="8" xfId="0" applyFont="1" applyFill="1" applyBorder="1" applyAlignment="1" applyProtection="1">
      <alignment horizontal="left" vertical="top" wrapText="1"/>
    </xf>
    <xf numFmtId="0" fontId="11" fillId="0" borderId="9" xfId="0" applyFont="1" applyFill="1" applyBorder="1" applyAlignment="1" applyProtection="1">
      <alignment horizontal="left" vertical="top" wrapText="1"/>
    </xf>
    <xf numFmtId="0" fontId="16" fillId="9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27" xfId="0" applyFont="1" applyBorder="1" applyAlignment="1" applyProtection="1">
      <alignment horizontal="center" vertical="center" wrapText="1"/>
    </xf>
    <xf numFmtId="0" fontId="16" fillId="0" borderId="28" xfId="0" applyFont="1" applyBorder="1" applyAlignment="1" applyProtection="1">
      <alignment horizontal="center" vertical="center" wrapText="1"/>
    </xf>
    <xf numFmtId="0" fontId="16" fillId="0" borderId="29" xfId="0" applyFont="1" applyBorder="1" applyAlignment="1" applyProtection="1">
      <alignment horizontal="center" vertical="center" wrapText="1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17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10" fillId="4" borderId="33" xfId="0" applyFont="1" applyFill="1" applyBorder="1" applyAlignment="1" applyProtection="1">
      <alignment horizontal="center" vertical="center"/>
    </xf>
    <xf numFmtId="0" fontId="10" fillId="4" borderId="31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30" xfId="0" applyFont="1" applyFill="1" applyBorder="1" applyAlignment="1" applyProtection="1">
      <alignment horizontal="center" vertical="center"/>
    </xf>
    <xf numFmtId="0" fontId="10" fillId="4" borderId="35" xfId="0" applyFont="1" applyFill="1" applyBorder="1" applyAlignment="1" applyProtection="1">
      <alignment horizontal="center" vertical="center"/>
    </xf>
    <xf numFmtId="0" fontId="11" fillId="4" borderId="7" xfId="0" applyFont="1" applyFill="1" applyBorder="1" applyAlignment="1" applyProtection="1">
      <alignment horizontal="left" vertical="top" wrapText="1"/>
    </xf>
    <xf numFmtId="0" fontId="11" fillId="4" borderId="9" xfId="0" applyFont="1" applyFill="1" applyBorder="1" applyAlignment="1" applyProtection="1">
      <alignment horizontal="left" vertical="top" wrapText="1"/>
    </xf>
    <xf numFmtId="0" fontId="11" fillId="4" borderId="8" xfId="0" applyFont="1" applyFill="1" applyBorder="1" applyAlignment="1" applyProtection="1">
      <alignment horizontal="left" vertical="top" wrapText="1"/>
    </xf>
    <xf numFmtId="0" fontId="11" fillId="2" borderId="4" xfId="0" applyFont="1" applyFill="1" applyBorder="1" applyAlignment="1" applyProtection="1">
      <alignment horizontal="left" vertical="top" wrapText="1"/>
    </xf>
    <xf numFmtId="0" fontId="11" fillId="2" borderId="7" xfId="0" applyFont="1" applyFill="1" applyBorder="1" applyAlignment="1" applyProtection="1">
      <alignment horizontal="left" vertical="top" wrapText="1"/>
    </xf>
    <xf numFmtId="0" fontId="11" fillId="2" borderId="8" xfId="0" applyFont="1" applyFill="1" applyBorder="1" applyAlignment="1" applyProtection="1">
      <alignment horizontal="left" vertical="top" wrapText="1"/>
    </xf>
    <xf numFmtId="0" fontId="10" fillId="2" borderId="33" xfId="0" applyFont="1" applyFill="1" applyBorder="1" applyAlignment="1" applyProtection="1">
      <alignment horizontal="center" vertical="center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1" fillId="4" borderId="20" xfId="0" applyFont="1" applyFill="1" applyBorder="1" applyAlignment="1" applyProtection="1">
      <alignment horizontal="left" vertical="top" wrapText="1"/>
    </xf>
    <xf numFmtId="0" fontId="11" fillId="4" borderId="15" xfId="0" applyFont="1" applyFill="1" applyBorder="1" applyAlignment="1" applyProtection="1">
      <alignment horizontal="left" vertical="top" wrapText="1"/>
    </xf>
    <xf numFmtId="0" fontId="11" fillId="4" borderId="13" xfId="0" applyFont="1" applyFill="1" applyBorder="1" applyAlignment="1" applyProtection="1">
      <alignment horizontal="left" vertical="top" wrapText="1"/>
    </xf>
    <xf numFmtId="0" fontId="10" fillId="2" borderId="30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left" vertical="top" wrapText="1"/>
    </xf>
    <xf numFmtId="0" fontId="11" fillId="0" borderId="4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left" vertical="top" wrapText="1"/>
    </xf>
    <xf numFmtId="0" fontId="11" fillId="2" borderId="9" xfId="0" applyFont="1" applyFill="1" applyBorder="1" applyAlignment="1" applyProtection="1">
      <alignment horizontal="left" vertical="top" wrapText="1"/>
    </xf>
    <xf numFmtId="0" fontId="8" fillId="0" borderId="10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9" fillId="2" borderId="16" xfId="0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0" fontId="9" fillId="2" borderId="10" xfId="0" applyFont="1" applyFill="1" applyBorder="1" applyAlignment="1" applyProtection="1">
      <alignment horizontal="center"/>
    </xf>
    <xf numFmtId="0" fontId="9" fillId="2" borderId="17" xfId="0" applyFont="1" applyFill="1" applyBorder="1" applyAlignment="1" applyProtection="1">
      <alignment horizontal="center"/>
    </xf>
    <xf numFmtId="0" fontId="9" fillId="2" borderId="11" xfId="0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center"/>
    </xf>
    <xf numFmtId="0" fontId="9" fillId="2" borderId="21" xfId="0" applyFont="1" applyFill="1" applyBorder="1" applyAlignment="1" applyProtection="1">
      <alignment horizontal="center"/>
    </xf>
    <xf numFmtId="0" fontId="9" fillId="2" borderId="1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4" borderId="21" xfId="0" applyFont="1" applyFill="1" applyBorder="1" applyAlignment="1" applyProtection="1">
      <alignment horizontal="center"/>
    </xf>
    <xf numFmtId="0" fontId="9" fillId="4" borderId="14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/>
    </xf>
    <xf numFmtId="0" fontId="8" fillId="4" borderId="20" xfId="0" applyFont="1" applyFill="1" applyBorder="1" applyAlignment="1" applyProtection="1">
      <alignment horizontal="center"/>
    </xf>
    <xf numFmtId="0" fontId="8" fillId="4" borderId="21" xfId="0" applyFont="1" applyFill="1" applyBorder="1" applyAlignment="1" applyProtection="1">
      <alignment horizontal="center"/>
    </xf>
    <xf numFmtId="0" fontId="8" fillId="4" borderId="14" xfId="0" applyFont="1" applyFill="1" applyBorder="1" applyAlignment="1" applyProtection="1">
      <alignment horizontal="center"/>
    </xf>
    <xf numFmtId="0" fontId="14" fillId="4" borderId="15" xfId="0" applyFont="1" applyFill="1" applyBorder="1" applyAlignment="1" applyProtection="1">
      <alignment horizontal="left" vertical="top" wrapText="1"/>
    </xf>
    <xf numFmtId="0" fontId="14" fillId="4" borderId="18" xfId="0" applyFont="1" applyFill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textRotation="90" wrapText="1"/>
    </xf>
    <xf numFmtId="0" fontId="9" fillId="0" borderId="25" xfId="0" applyFont="1" applyBorder="1" applyAlignment="1" applyProtection="1">
      <alignment horizontal="center" vertical="center" textRotation="90" wrapText="1"/>
    </xf>
    <xf numFmtId="0" fontId="9" fillId="0" borderId="37" xfId="0" applyFont="1" applyBorder="1" applyAlignment="1" applyProtection="1">
      <alignment horizontal="center" vertical="center" textRotation="90" wrapText="1"/>
    </xf>
    <xf numFmtId="0" fontId="8" fillId="0" borderId="24" xfId="0" applyFont="1" applyBorder="1" applyAlignment="1" applyProtection="1">
      <alignment horizontal="center" vertical="center" textRotation="90" wrapText="1"/>
    </xf>
    <xf numFmtId="0" fontId="8" fillId="0" borderId="25" xfId="0" applyFont="1" applyBorder="1" applyAlignment="1" applyProtection="1">
      <alignment horizontal="center" vertical="center" textRotation="90" wrapText="1"/>
    </xf>
    <xf numFmtId="0" fontId="8" fillId="0" borderId="26" xfId="0" applyFont="1" applyBorder="1" applyAlignment="1" applyProtection="1">
      <alignment horizontal="center" vertical="center" textRotation="90" wrapText="1"/>
    </xf>
    <xf numFmtId="0" fontId="9" fillId="0" borderId="36" xfId="0" applyFont="1" applyBorder="1" applyAlignment="1" applyProtection="1">
      <alignment horizontal="center" vertical="center" textRotation="90" wrapText="1"/>
    </xf>
    <xf numFmtId="0" fontId="9" fillId="0" borderId="26" xfId="0" applyFont="1" applyBorder="1" applyAlignment="1" applyProtection="1">
      <alignment horizontal="center" vertical="center" textRotation="90" wrapText="1"/>
    </xf>
    <xf numFmtId="0" fontId="7" fillId="3" borderId="0" xfId="0" applyFont="1" applyFill="1" applyBorder="1" applyAlignment="1" applyProtection="1">
      <alignment vertical="center"/>
      <protection locked="0"/>
    </xf>
  </cellXfs>
  <cellStyles count="1">
    <cellStyle name="Normální" xfId="0" builtinId="0"/>
  </cellStyles>
  <dxfs count="69">
    <dxf>
      <font>
        <color rgb="FFFF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C0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protection locked="1" hidden="0"/>
    </dxf>
    <dxf>
      <protection locked="1" hidden="0"/>
    </dxf>
    <dxf>
      <protection locked="1" hidden="0"/>
    </dxf>
    <dxf>
      <border outline="0">
        <top style="thin">
          <color indexed="64"/>
        </top>
      </border>
    </dxf>
    <dxf>
      <protection locked="0" hidden="0"/>
    </dxf>
    <dxf>
      <border outline="0">
        <bottom style="thin">
          <color indexed="64"/>
        </bottom>
      </border>
    </dxf>
    <dxf>
      <alignment horizontal="center" vertical="bottom" textRotation="0" indent="0" justifyLastLine="0" shrinkToFit="0" readingOrder="0"/>
      <protection locked="0" hidden="0"/>
    </dxf>
    <dxf>
      <font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B050"/>
      <color rgb="FF328632"/>
      <color rgb="FFFFFF99"/>
      <color rgb="FF4472C4"/>
      <color rgb="FFACE8EE"/>
      <color rgb="FFC1F1E9"/>
      <color rgb="FF258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171449</xdr:rowOff>
    </xdr:from>
    <xdr:to>
      <xdr:col>4</xdr:col>
      <xdr:colOff>0</xdr:colOff>
      <xdr:row>2</xdr:row>
      <xdr:rowOff>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7225" y="171449"/>
          <a:ext cx="7258050" cy="1304926"/>
        </a:xfrm>
        <a:prstGeom prst="rect">
          <a:avLst/>
        </a:prstGeom>
        <a:solidFill>
          <a:srgbClr val="4472C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>
              <a:solidFill>
                <a:schemeClr val="bg1"/>
              </a:solidFill>
            </a:rPr>
            <a:t>Návod na vyplnění:</a:t>
          </a:r>
          <a:endParaRPr lang="cs-CZ" sz="11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cs-CZ" sz="11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Vyplňují se </a:t>
          </a:r>
          <a:r>
            <a:rPr lang="cs-CZ" sz="1100" b="1" i="0" u="sng" strike="noStrike" baseline="0">
              <a:solidFill>
                <a:srgbClr val="FFFF99"/>
              </a:solidFill>
              <a:effectLst/>
              <a:latin typeface="+mn-lt"/>
              <a:ea typeface="+mn-ea"/>
              <a:cs typeface="+mn-cs"/>
            </a:rPr>
            <a:t>pouze žlutě označené buňky</a:t>
          </a:r>
          <a:r>
            <a:rPr lang="cs-CZ" sz="11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cs-CZ" sz="11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V rámci žlutě označených buněk se vyplňuje:</a:t>
          </a:r>
        </a:p>
        <a:p>
          <a:pPr lvl="1"/>
          <a:r>
            <a:rPr lang="cs-CZ" sz="11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a) Skutečnost, zda-li je Oblast hodnocení relevantní, tj. hodnoty "JE relevantní" nebo "NENÍ relevantní" (vybírá se z rolovacího seznamu).</a:t>
          </a:r>
        </a:p>
        <a:p>
          <a:pPr lvl="1"/>
          <a:r>
            <a:rPr lang="cs-CZ" sz="11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b) Dosažená hodnota v rámci každé oblasti hodnocení. Tuto hodnotu označí písmenem malé "x" - tj. křížkuje se. V rámci jedné oblasti lze udělit pouze jeden křížek.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515471</xdr:colOff>
      <xdr:row>4</xdr:row>
      <xdr:rowOff>44824</xdr:rowOff>
    </xdr:from>
    <xdr:to>
      <xdr:col>1</xdr:col>
      <xdr:colOff>1053353</xdr:colOff>
      <xdr:row>4</xdr:row>
      <xdr:rowOff>201705</xdr:rowOff>
    </xdr:to>
    <xdr:sp macro="" textlink="">
      <xdr:nvSpPr>
        <xdr:cNvPr id="2" name="Šipka doprav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20589" y="1848971"/>
          <a:ext cx="537882" cy="1568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lka2" displayName="Tabulka2" ref="B24:D37" totalsRowShown="0" headerRowDxfId="65" dataDxfId="63" headerRowBorderDxfId="64" tableBorderDxfId="62">
  <tableColumns count="3">
    <tableColumn id="1" xr3:uid="{00000000-0010-0000-0000-000001000000}" name="Pořadové číslo oblasti hodnocení" dataDxfId="61"/>
    <tableColumn id="2" xr3:uid="{00000000-0010-0000-0000-000002000000}" name="Název oblasti" dataDxfId="60"/>
    <tableColumn id="3" xr3:uid="{00000000-0010-0000-0000-000003000000}" name="Dosažená bodová  hodnota za oblast" dataDxfId="5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7"/>
  <sheetViews>
    <sheetView tabSelected="1" topLeftCell="A13" zoomScaleNormal="100" workbookViewId="0">
      <selection activeCell="C50" sqref="C50"/>
    </sheetView>
  </sheetViews>
  <sheetFormatPr defaultColWidth="9.140625" defaultRowHeight="15" x14ac:dyDescent="0.25"/>
  <cols>
    <col min="1" max="1" width="14.5703125" style="74" customWidth="1"/>
    <col min="2" max="2" width="45.7109375" style="74" customWidth="1"/>
    <col min="3" max="3" width="70.5703125" style="74" customWidth="1"/>
    <col min="4" max="4" width="17.85546875" style="74" customWidth="1"/>
    <col min="5" max="6" width="9.140625" style="74"/>
    <col min="7" max="7" width="0.85546875" style="74" customWidth="1"/>
    <col min="8" max="16384" width="9.140625" style="74"/>
  </cols>
  <sheetData>
    <row r="1" spans="1:36" ht="99" customHeight="1" x14ac:dyDescent="0.25">
      <c r="A1" s="9"/>
      <c r="B1" s="9"/>
      <c r="C1" s="9"/>
      <c r="D1" s="9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</row>
    <row r="2" spans="1:36" x14ac:dyDescent="0.25">
      <c r="A2" s="9"/>
      <c r="B2" s="9"/>
      <c r="C2" s="9"/>
      <c r="D2" s="9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</row>
    <row r="3" spans="1:36" x14ac:dyDescent="0.25">
      <c r="A3" s="9"/>
      <c r="B3" s="43"/>
      <c r="C3" s="12"/>
      <c r="D3" s="9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</row>
    <row r="4" spans="1:36" ht="15" customHeight="1" x14ac:dyDescent="0.25">
      <c r="A4" s="45"/>
      <c r="B4" s="46" t="s">
        <v>24</v>
      </c>
      <c r="C4" s="204"/>
      <c r="D4" s="96" t="s">
        <v>82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</row>
    <row r="5" spans="1:36" ht="15" customHeight="1" x14ac:dyDescent="0.25">
      <c r="A5" s="47"/>
      <c r="B5" s="48" t="s">
        <v>77</v>
      </c>
      <c r="C5" s="62"/>
      <c r="D5" s="97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</row>
    <row r="6" spans="1:36" ht="15" customHeight="1" x14ac:dyDescent="0.25">
      <c r="A6" s="47"/>
      <c r="B6" s="48" t="s">
        <v>71</v>
      </c>
      <c r="C6" s="62"/>
      <c r="D6" s="9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</row>
    <row r="7" spans="1:36" ht="15" customHeight="1" x14ac:dyDescent="0.25">
      <c r="A7" s="47"/>
      <c r="B7" s="48" t="s">
        <v>75</v>
      </c>
      <c r="C7" s="62"/>
      <c r="D7" s="97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</row>
    <row r="8" spans="1:36" ht="15" customHeight="1" x14ac:dyDescent="0.25">
      <c r="A8" s="47"/>
      <c r="B8" s="48" t="s">
        <v>85</v>
      </c>
      <c r="C8" s="62"/>
      <c r="D8" s="97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</row>
    <row r="9" spans="1:36" s="77" customFormat="1" ht="18.75" x14ac:dyDescent="0.3">
      <c r="A9" s="49"/>
      <c r="B9" s="50" t="s">
        <v>110</v>
      </c>
      <c r="C9" s="63"/>
      <c r="D9" s="98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</row>
    <row r="10" spans="1:36" ht="15" customHeight="1" x14ac:dyDescent="0.25">
      <c r="A10" s="47"/>
      <c r="B10" s="48" t="s">
        <v>111</v>
      </c>
      <c r="C10" s="38"/>
      <c r="D10" s="99" t="s">
        <v>80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</row>
    <row r="11" spans="1:36" ht="15" customHeight="1" x14ac:dyDescent="0.25">
      <c r="A11" s="47"/>
      <c r="B11" s="48" t="s">
        <v>112</v>
      </c>
      <c r="C11" s="38"/>
      <c r="D11" s="99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</row>
    <row r="12" spans="1:36" ht="15" customHeight="1" x14ac:dyDescent="0.25">
      <c r="A12" s="47"/>
      <c r="B12" s="48" t="s">
        <v>98</v>
      </c>
      <c r="C12" s="38"/>
      <c r="D12" s="99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</row>
    <row r="13" spans="1:36" x14ac:dyDescent="0.25">
      <c r="A13" s="47"/>
      <c r="B13" s="48" t="s">
        <v>72</v>
      </c>
      <c r="C13" s="38"/>
      <c r="D13" s="100"/>
    </row>
    <row r="14" spans="1:36" x14ac:dyDescent="0.25">
      <c r="A14" s="47"/>
      <c r="B14" s="48" t="s">
        <v>113</v>
      </c>
      <c r="C14" s="38"/>
      <c r="D14" s="100"/>
    </row>
    <row r="15" spans="1:36" x14ac:dyDescent="0.25">
      <c r="A15" s="47"/>
      <c r="B15" s="48" t="s">
        <v>115</v>
      </c>
      <c r="C15" s="38"/>
      <c r="D15" s="100"/>
    </row>
    <row r="16" spans="1:36" x14ac:dyDescent="0.25">
      <c r="A16" s="47"/>
      <c r="B16" s="48" t="s">
        <v>116</v>
      </c>
      <c r="C16" s="38"/>
      <c r="D16" s="100"/>
    </row>
    <row r="17" spans="1:8" x14ac:dyDescent="0.25">
      <c r="A17" s="47"/>
      <c r="B17" s="48" t="s">
        <v>79</v>
      </c>
      <c r="C17" s="38"/>
      <c r="D17" s="100"/>
      <c r="H17" s="78"/>
    </row>
    <row r="18" spans="1:8" x14ac:dyDescent="0.25">
      <c r="A18" s="47"/>
      <c r="B18" s="48" t="s">
        <v>73</v>
      </c>
      <c r="C18" s="38"/>
      <c r="D18" s="100"/>
      <c r="H18" s="78"/>
    </row>
    <row r="19" spans="1:8" x14ac:dyDescent="0.25">
      <c r="A19" s="47"/>
      <c r="B19" s="48" t="s">
        <v>74</v>
      </c>
      <c r="C19" s="38"/>
      <c r="D19" s="100"/>
      <c r="H19" s="78"/>
    </row>
    <row r="20" spans="1:8" x14ac:dyDescent="0.25">
      <c r="A20" s="51"/>
      <c r="B20" s="52" t="s">
        <v>114</v>
      </c>
      <c r="C20" s="39"/>
      <c r="D20" s="101"/>
      <c r="H20" s="79"/>
    </row>
    <row r="21" spans="1:8" ht="9" customHeight="1" x14ac:dyDescent="0.25">
      <c r="A21" s="12"/>
      <c r="B21" s="53"/>
      <c r="C21" s="54"/>
      <c r="D21" s="55"/>
      <c r="H21" s="75"/>
    </row>
    <row r="22" spans="1:8" ht="12" customHeight="1" x14ac:dyDescent="0.25">
      <c r="A22" s="9"/>
      <c r="B22" s="9"/>
      <c r="C22" s="9"/>
      <c r="D22" s="9"/>
    </row>
    <row r="23" spans="1:8" ht="26.25" x14ac:dyDescent="0.4">
      <c r="A23" s="9"/>
      <c r="B23" s="44" t="s">
        <v>22</v>
      </c>
      <c r="C23" s="44"/>
      <c r="D23" s="44"/>
    </row>
    <row r="24" spans="1:8" ht="30" x14ac:dyDescent="0.25">
      <c r="A24" s="9"/>
      <c r="B24" s="3" t="s">
        <v>44</v>
      </c>
      <c r="C24" s="4" t="s">
        <v>23</v>
      </c>
      <c r="D24" s="3" t="s">
        <v>25</v>
      </c>
    </row>
    <row r="25" spans="1:8" x14ac:dyDescent="0.25">
      <c r="A25" s="9"/>
      <c r="B25" s="5" t="s">
        <v>29</v>
      </c>
      <c r="C25" s="6" t="s">
        <v>9</v>
      </c>
      <c r="D25" s="6" t="e">
        <f>IF('Tabulka k vyplnění'!E$5=Číselníky!$E$7,"Není relevantní",'Tabulka k vyplnění'!C$32)</f>
        <v>#N/A</v>
      </c>
    </row>
    <row r="26" spans="1:8" x14ac:dyDescent="0.25">
      <c r="A26" s="9"/>
      <c r="B26" s="7" t="s">
        <v>30</v>
      </c>
      <c r="C26" s="35" t="s">
        <v>50</v>
      </c>
      <c r="D26" s="36" t="e">
        <f>IF('Tabulka k vyplnění'!H$5=Číselníky!$E$7,"Není relevantní",'Tabulka k vyplnění'!F$32)</f>
        <v>#N/A</v>
      </c>
    </row>
    <row r="27" spans="1:8" x14ac:dyDescent="0.25">
      <c r="A27" s="9"/>
      <c r="B27" s="67" t="s">
        <v>31</v>
      </c>
      <c r="C27" s="68" t="s">
        <v>135</v>
      </c>
      <c r="D27" s="68" t="e">
        <f>IF('Tabulka k vyplnění'!K$5=Číselníky!$E$7,"Není relevantní",'Tabulka k vyplnění'!I$32)</f>
        <v>#N/A</v>
      </c>
    </row>
    <row r="28" spans="1:8" x14ac:dyDescent="0.25">
      <c r="A28" s="9"/>
      <c r="B28" s="7" t="s">
        <v>136</v>
      </c>
      <c r="C28" s="36" t="s">
        <v>99</v>
      </c>
      <c r="D28" s="36" t="e">
        <f>IF('Tabulka k vyplnění'!N$5=Číselníky!$E$7,"Není relevantní",'Tabulka k vyplnění'!L$32)</f>
        <v>#N/A</v>
      </c>
    </row>
    <row r="29" spans="1:8" x14ac:dyDescent="0.25">
      <c r="A29" s="9"/>
      <c r="B29" s="65" t="s">
        <v>134</v>
      </c>
      <c r="C29" s="66" t="s">
        <v>124</v>
      </c>
      <c r="D29" s="66" t="str">
        <f>IF('Tabulka k vyplnění'!Q$5=Číselníky!$E$7,"Není relevantní",'Tabulka k vyplnění'!O$32)</f>
        <v>Není relevantní</v>
      </c>
    </row>
    <row r="30" spans="1:8" x14ac:dyDescent="0.25">
      <c r="A30" s="9"/>
      <c r="B30" s="67" t="s">
        <v>33</v>
      </c>
      <c r="C30" s="68" t="s">
        <v>51</v>
      </c>
      <c r="D30" s="68" t="e">
        <f>IF('Tabulka k vyplnění'!T$5=Číselníky!$E$7,"Není relevantní",'Tabulka k vyplnění'!R$32)</f>
        <v>#N/A</v>
      </c>
    </row>
    <row r="31" spans="1:8" x14ac:dyDescent="0.25">
      <c r="A31" s="9"/>
      <c r="B31" s="65" t="s">
        <v>34</v>
      </c>
      <c r="C31" s="66" t="s">
        <v>2</v>
      </c>
      <c r="D31" s="66" t="e">
        <f>IF('Tabulka k vyplnění'!W$5=Číselníky!$E$7,"Není relevantní",'Tabulka k vyplnění'!U$32)</f>
        <v>#N/A</v>
      </c>
    </row>
    <row r="32" spans="1:8" ht="14.25" customHeight="1" x14ac:dyDescent="0.25">
      <c r="A32" s="9"/>
      <c r="B32" s="69" t="s">
        <v>35</v>
      </c>
      <c r="C32" s="68" t="s">
        <v>4</v>
      </c>
      <c r="D32" s="68" t="e">
        <f>IF('Tabulka k vyplnění'!Z$5=Číselníky!$E$7,"Není relevantní",'Tabulka k vyplnění'!X$32)</f>
        <v>#N/A</v>
      </c>
    </row>
    <row r="33" spans="1:7" x14ac:dyDescent="0.25">
      <c r="A33" s="9"/>
      <c r="B33" s="70" t="s">
        <v>36</v>
      </c>
      <c r="C33" s="66" t="s">
        <v>81</v>
      </c>
      <c r="D33" s="66" t="e">
        <f>IF('Tabulka k vyplnění'!AC$5=Číselníky!$E$7,"Není relevantní",'Tabulka k vyplnění'!AA$32)</f>
        <v>#N/A</v>
      </c>
    </row>
    <row r="34" spans="1:7" x14ac:dyDescent="0.25">
      <c r="A34" s="9"/>
      <c r="B34" s="69" t="s">
        <v>37</v>
      </c>
      <c r="C34" s="68" t="s">
        <v>52</v>
      </c>
      <c r="D34" s="68" t="e">
        <f>IF('Tabulka k vyplnění'!AF$5=Číselníky!$E$7,"Není relevantní",'Tabulka k vyplnění'!AD$32)</f>
        <v>#N/A</v>
      </c>
    </row>
    <row r="35" spans="1:7" x14ac:dyDescent="0.25">
      <c r="A35" s="9"/>
      <c r="B35" s="70" t="s">
        <v>38</v>
      </c>
      <c r="C35" s="71" t="s">
        <v>108</v>
      </c>
      <c r="D35" s="72" t="e">
        <f>IF('Tabulka k vyplnění'!AI$5=Číselníky!$E$7,"Není relevantní",'Tabulka k vyplnění'!AG$32)</f>
        <v>#N/A</v>
      </c>
    </row>
    <row r="36" spans="1:7" x14ac:dyDescent="0.25">
      <c r="A36" s="9"/>
      <c r="B36" s="73" t="s">
        <v>39</v>
      </c>
      <c r="C36" s="68" t="s">
        <v>59</v>
      </c>
      <c r="D36" s="68" t="e">
        <f>IF('Tabulka k vyplnění'!AL$5=Číselníky!$E$7,"Není relevantní",'Tabulka k vyplnění'!AJ$32)</f>
        <v>#N/A</v>
      </c>
    </row>
    <row r="37" spans="1:7" ht="26.25" x14ac:dyDescent="0.4">
      <c r="A37" s="9"/>
      <c r="B37" s="8" t="s">
        <v>26</v>
      </c>
      <c r="C37" s="8"/>
      <c r="D37" s="33" t="e">
        <f>'Tabulka k vyplnění'!C34</f>
        <v>#N/A</v>
      </c>
      <c r="G37" s="74">
        <f>+COUNTIF(D25:D36,"Není relevantní")</f>
        <v>1</v>
      </c>
    </row>
    <row r="38" spans="1:7" x14ac:dyDescent="0.25">
      <c r="A38" s="9"/>
      <c r="B38" s="9"/>
      <c r="C38" s="9"/>
      <c r="D38" s="9"/>
    </row>
    <row r="39" spans="1:7" ht="18.75" x14ac:dyDescent="0.3">
      <c r="A39" s="9"/>
      <c r="B39" s="34"/>
      <c r="C39" s="37" t="s">
        <v>88</v>
      </c>
      <c r="D39" s="10" t="str">
        <f>IF('Tabulka k vyplnění'!C41&gt;0,"NE!",IF(('Tabulka k vyplnění'!C37+'Tabulka k vyplnění'!C40)=12,"ANO","NE!"))</f>
        <v>NE!</v>
      </c>
      <c r="E39" s="80" t="str">
        <f>+IF(AND(D39="NE!",G37&gt;0),"V tabulce reviduj odkazy na zdůvodnení","")</f>
        <v>V tabulce reviduj odkazy na zdůvodnení</v>
      </c>
    </row>
    <row r="40" spans="1:7" x14ac:dyDescent="0.25">
      <c r="A40" s="9"/>
      <c r="B40" s="43"/>
      <c r="C40" s="9"/>
      <c r="D40" s="9"/>
    </row>
    <row r="41" spans="1:7" x14ac:dyDescent="0.25">
      <c r="A41" s="9"/>
      <c r="B41" s="43"/>
      <c r="C41" s="9"/>
      <c r="D41" s="9"/>
    </row>
    <row r="42" spans="1:7" x14ac:dyDescent="0.25">
      <c r="A42" s="9"/>
      <c r="B42" s="43"/>
      <c r="C42" s="9"/>
      <c r="D42" s="9"/>
    </row>
    <row r="43" spans="1:7" x14ac:dyDescent="0.25">
      <c r="A43" s="56"/>
      <c r="B43" s="57" t="s">
        <v>95</v>
      </c>
      <c r="C43" s="40"/>
      <c r="D43" s="102" t="s">
        <v>87</v>
      </c>
    </row>
    <row r="44" spans="1:7" ht="75" x14ac:dyDescent="0.25">
      <c r="A44" s="56"/>
      <c r="B44" s="58" t="s">
        <v>96</v>
      </c>
      <c r="C44" s="59" t="s">
        <v>109</v>
      </c>
      <c r="D44" s="102"/>
    </row>
    <row r="45" spans="1:7" x14ac:dyDescent="0.25">
      <c r="A45" s="56"/>
      <c r="B45" s="57" t="s">
        <v>97</v>
      </c>
      <c r="C45" s="40"/>
      <c r="D45" s="102"/>
    </row>
    <row r="46" spans="1:7" x14ac:dyDescent="0.25">
      <c r="A46" s="9"/>
      <c r="B46" s="9"/>
      <c r="C46" s="9"/>
      <c r="D46" s="9"/>
    </row>
    <row r="47" spans="1:7" x14ac:dyDescent="0.25">
      <c r="A47" s="9"/>
      <c r="B47" s="9"/>
      <c r="C47" s="9"/>
      <c r="D47" s="9"/>
    </row>
  </sheetData>
  <sheetProtection password="8899" sheet="1" formatCells="0" selectLockedCells="1"/>
  <mergeCells count="3">
    <mergeCell ref="D4:D9"/>
    <mergeCell ref="D10:D20"/>
    <mergeCell ref="D43:D45"/>
  </mergeCells>
  <conditionalFormatting sqref="D39">
    <cfRule type="cellIs" dxfId="68" priority="4" operator="equal">
      <formula>"NE!"</formula>
    </cfRule>
    <cfRule type="cellIs" dxfId="67" priority="5" operator="equal">
      <formula>"ANO"</formula>
    </cfRule>
  </conditionalFormatting>
  <conditionalFormatting sqref="E39">
    <cfRule type="notContainsBlanks" dxfId="66" priority="1">
      <formula>LEN(TRIM(E39))&gt;0</formula>
    </cfRule>
  </conditionalFormatting>
  <pageMargins left="0.70866141732283472" right="0.70866141732283472" top="0.78740157480314965" bottom="0.78740157480314965" header="0.31496062992125984" footer="0.31496062992125984"/>
  <pageSetup paperSize="9" scale="47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L43"/>
  <sheetViews>
    <sheetView view="pageBreakPreview" zoomScale="60" zoomScaleNormal="70" zoomScalePageLayoutView="70" workbookViewId="0">
      <selection activeCell="O28" sqref="O28:Q28"/>
    </sheetView>
  </sheetViews>
  <sheetFormatPr defaultRowHeight="15" x14ac:dyDescent="0.25"/>
  <cols>
    <col min="1" max="1" width="9.140625" style="74"/>
    <col min="2" max="2" width="18.140625" style="74" customWidth="1"/>
    <col min="3" max="3" width="11.42578125" style="74" customWidth="1"/>
    <col min="4" max="4" width="6.42578125" style="74" customWidth="1"/>
    <col min="5" max="5" width="24" style="74" customWidth="1"/>
    <col min="6" max="6" width="10.140625" style="74" customWidth="1"/>
    <col min="7" max="7" width="6.42578125" style="74" customWidth="1"/>
    <col min="8" max="8" width="24" style="74" customWidth="1"/>
    <col min="9" max="9" width="11.85546875" style="74" customWidth="1"/>
    <col min="10" max="10" width="6.42578125" style="81" customWidth="1"/>
    <col min="11" max="11" width="24" style="82" customWidth="1"/>
    <col min="12" max="12" width="11" style="74" customWidth="1"/>
    <col min="13" max="13" width="6.42578125" style="74" customWidth="1"/>
    <col min="14" max="14" width="24.28515625" style="74" customWidth="1"/>
    <col min="15" max="15" width="11" style="74" customWidth="1"/>
    <col min="16" max="16" width="6.42578125" style="74" customWidth="1"/>
    <col min="17" max="17" width="24" style="74" customWidth="1"/>
    <col min="18" max="18" width="11" style="74" customWidth="1"/>
    <col min="19" max="19" width="6.42578125" style="81" customWidth="1"/>
    <col min="20" max="20" width="24" style="74" customWidth="1"/>
    <col min="21" max="21" width="12" style="74" customWidth="1"/>
    <col min="22" max="22" width="6.42578125" style="74" customWidth="1"/>
    <col min="23" max="23" width="24" style="74" customWidth="1"/>
    <col min="24" max="24" width="10.42578125" style="74" customWidth="1"/>
    <col min="25" max="25" width="6.42578125" style="74" customWidth="1"/>
    <col min="26" max="26" width="24" style="74" customWidth="1"/>
    <col min="27" max="27" width="10.28515625" style="74" customWidth="1"/>
    <col min="28" max="28" width="6.42578125" style="74" customWidth="1"/>
    <col min="29" max="29" width="24" style="74" customWidth="1"/>
    <col min="30" max="30" width="11" style="74" customWidth="1"/>
    <col min="31" max="31" width="6.42578125" style="74" customWidth="1"/>
    <col min="32" max="32" width="24" style="74" customWidth="1"/>
    <col min="33" max="33" width="9.140625" style="74" customWidth="1"/>
    <col min="34" max="34" width="7.28515625" style="74" customWidth="1"/>
    <col min="35" max="35" width="24" style="74" customWidth="1"/>
    <col min="36" max="36" width="9.28515625" style="74" customWidth="1"/>
    <col min="37" max="37" width="6.42578125" style="74" customWidth="1"/>
    <col min="38" max="38" width="21.140625" style="74" customWidth="1"/>
    <col min="39" max="40" width="9.140625" style="74"/>
    <col min="41" max="558" width="9.140625" style="81"/>
    <col min="559" max="16384" width="9.140625" style="74"/>
  </cols>
  <sheetData>
    <row r="1" spans="1:40" ht="15.75" thickBot="1" x14ac:dyDescent="0.3">
      <c r="A1" s="9"/>
      <c r="B1" s="9"/>
      <c r="C1" s="9"/>
      <c r="D1" s="12"/>
      <c r="E1" s="9"/>
      <c r="F1" s="9"/>
      <c r="G1" s="9"/>
      <c r="H1" s="9"/>
      <c r="I1" s="9"/>
      <c r="J1" s="26"/>
      <c r="K1" s="19"/>
      <c r="L1" s="9"/>
      <c r="M1" s="9"/>
      <c r="N1" s="9"/>
      <c r="O1" s="9"/>
      <c r="P1" s="9"/>
      <c r="Q1" s="9"/>
      <c r="R1" s="9"/>
      <c r="S1" s="26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40" ht="21.75" thickBot="1" x14ac:dyDescent="0.4">
      <c r="A2" s="34"/>
      <c r="B2" s="34"/>
      <c r="C2" s="170" t="s">
        <v>0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</row>
    <row r="3" spans="1:40" ht="21.75" thickBot="1" x14ac:dyDescent="0.4">
      <c r="A3" s="34"/>
      <c r="B3" s="34"/>
      <c r="C3" s="173" t="s">
        <v>29</v>
      </c>
      <c r="D3" s="174"/>
      <c r="E3" s="174"/>
      <c r="F3" s="175" t="s">
        <v>30</v>
      </c>
      <c r="G3" s="176"/>
      <c r="H3" s="177"/>
      <c r="I3" s="178" t="s">
        <v>31</v>
      </c>
      <c r="J3" s="179"/>
      <c r="K3" s="180"/>
      <c r="L3" s="106" t="s">
        <v>32</v>
      </c>
      <c r="M3" s="107"/>
      <c r="N3" s="107"/>
      <c r="O3" s="107"/>
      <c r="P3" s="107"/>
      <c r="Q3" s="108"/>
      <c r="R3" s="181" t="s">
        <v>33</v>
      </c>
      <c r="S3" s="182"/>
      <c r="T3" s="183"/>
      <c r="U3" s="175" t="s">
        <v>34</v>
      </c>
      <c r="V3" s="176"/>
      <c r="W3" s="176"/>
      <c r="X3" s="181" t="s">
        <v>35</v>
      </c>
      <c r="Y3" s="182"/>
      <c r="Z3" s="183"/>
      <c r="AA3" s="184" t="s">
        <v>36</v>
      </c>
      <c r="AB3" s="185"/>
      <c r="AC3" s="186"/>
      <c r="AD3" s="187" t="s">
        <v>37</v>
      </c>
      <c r="AE3" s="188"/>
      <c r="AF3" s="189"/>
      <c r="AG3" s="190" t="s">
        <v>38</v>
      </c>
      <c r="AH3" s="191"/>
      <c r="AI3" s="192"/>
      <c r="AJ3" s="187" t="s">
        <v>39</v>
      </c>
      <c r="AK3" s="188"/>
      <c r="AL3" s="189"/>
    </row>
    <row r="4" spans="1:40" ht="81.75" customHeight="1" thickBot="1" x14ac:dyDescent="0.3">
      <c r="A4" s="34"/>
      <c r="B4" s="34"/>
      <c r="C4" s="161" t="s">
        <v>9</v>
      </c>
      <c r="D4" s="162"/>
      <c r="E4" s="163"/>
      <c r="F4" s="166" t="s">
        <v>50</v>
      </c>
      <c r="G4" s="167"/>
      <c r="H4" s="195"/>
      <c r="I4" s="165" t="s">
        <v>126</v>
      </c>
      <c r="J4" s="165"/>
      <c r="K4" s="163"/>
      <c r="L4" s="109" t="s">
        <v>99</v>
      </c>
      <c r="M4" s="110"/>
      <c r="N4" s="111"/>
      <c r="O4" s="109" t="s">
        <v>124</v>
      </c>
      <c r="P4" s="110"/>
      <c r="Q4" s="111"/>
      <c r="R4" s="164" t="s">
        <v>51</v>
      </c>
      <c r="S4" s="165"/>
      <c r="T4" s="163"/>
      <c r="U4" s="166" t="s">
        <v>2</v>
      </c>
      <c r="V4" s="167"/>
      <c r="W4" s="110"/>
      <c r="X4" s="164" t="s">
        <v>4</v>
      </c>
      <c r="Y4" s="165"/>
      <c r="Z4" s="163"/>
      <c r="AA4" s="135" t="s">
        <v>53</v>
      </c>
      <c r="AB4" s="136"/>
      <c r="AC4" s="137"/>
      <c r="AD4" s="161" t="s">
        <v>52</v>
      </c>
      <c r="AE4" s="162"/>
      <c r="AF4" s="163"/>
      <c r="AG4" s="135" t="s">
        <v>105</v>
      </c>
      <c r="AH4" s="136"/>
      <c r="AI4" s="137"/>
      <c r="AJ4" s="162" t="s">
        <v>59</v>
      </c>
      <c r="AK4" s="162"/>
      <c r="AL4" s="163"/>
      <c r="AM4" s="133"/>
      <c r="AN4" s="134"/>
    </row>
    <row r="5" spans="1:40" ht="46.5" customHeight="1" thickBot="1" x14ac:dyDescent="0.35">
      <c r="A5" s="34"/>
      <c r="B5" s="86" t="s">
        <v>10</v>
      </c>
      <c r="C5" s="87" t="s">
        <v>43</v>
      </c>
      <c r="D5" s="87" t="s">
        <v>100</v>
      </c>
      <c r="E5" s="60" t="s">
        <v>14</v>
      </c>
      <c r="F5" s="88" t="s">
        <v>43</v>
      </c>
      <c r="G5" s="87" t="s">
        <v>100</v>
      </c>
      <c r="H5" s="61" t="s">
        <v>14</v>
      </c>
      <c r="I5" s="89" t="s">
        <v>43</v>
      </c>
      <c r="J5" s="87" t="s">
        <v>100</v>
      </c>
      <c r="K5" s="61" t="s">
        <v>14</v>
      </c>
      <c r="L5" s="90" t="s">
        <v>43</v>
      </c>
      <c r="M5" s="91" t="s">
        <v>100</v>
      </c>
      <c r="N5" s="61" t="s">
        <v>14</v>
      </c>
      <c r="O5" s="90" t="s">
        <v>43</v>
      </c>
      <c r="P5" s="91" t="s">
        <v>100</v>
      </c>
      <c r="Q5" s="60" t="s">
        <v>15</v>
      </c>
      <c r="R5" s="89" t="s">
        <v>43</v>
      </c>
      <c r="S5" s="87" t="s">
        <v>100</v>
      </c>
      <c r="T5" s="61" t="s">
        <v>14</v>
      </c>
      <c r="U5" s="88" t="s">
        <v>43</v>
      </c>
      <c r="V5" s="91" t="s">
        <v>100</v>
      </c>
      <c r="W5" s="61" t="s">
        <v>14</v>
      </c>
      <c r="X5" s="92" t="s">
        <v>43</v>
      </c>
      <c r="Y5" s="93" t="s">
        <v>100</v>
      </c>
      <c r="Z5" s="61" t="s">
        <v>14</v>
      </c>
      <c r="AA5" s="94" t="s">
        <v>43</v>
      </c>
      <c r="AB5" s="95" t="s">
        <v>100</v>
      </c>
      <c r="AC5" s="61" t="s">
        <v>14</v>
      </c>
      <c r="AD5" s="92" t="s">
        <v>43</v>
      </c>
      <c r="AE5" s="93" t="s">
        <v>100</v>
      </c>
      <c r="AF5" s="61" t="s">
        <v>14</v>
      </c>
      <c r="AG5" s="95" t="s">
        <v>43</v>
      </c>
      <c r="AH5" s="95" t="s">
        <v>100</v>
      </c>
      <c r="AI5" s="60" t="s">
        <v>14</v>
      </c>
      <c r="AJ5" s="87" t="s">
        <v>43</v>
      </c>
      <c r="AK5" s="93" t="s">
        <v>100</v>
      </c>
      <c r="AL5" s="60" t="s">
        <v>14</v>
      </c>
    </row>
    <row r="6" spans="1:40" ht="40.5" customHeight="1" x14ac:dyDescent="0.25">
      <c r="A6" s="199" t="s">
        <v>1</v>
      </c>
      <c r="B6" s="196"/>
      <c r="C6" s="112"/>
      <c r="D6" s="156">
        <f>Číselníky!C6</f>
        <v>0</v>
      </c>
      <c r="E6" s="147" t="s">
        <v>47</v>
      </c>
      <c r="F6" s="112"/>
      <c r="G6" s="117">
        <f>D6</f>
        <v>0</v>
      </c>
      <c r="H6" s="158" t="s">
        <v>117</v>
      </c>
      <c r="I6" s="112"/>
      <c r="J6" s="156">
        <f>D6</f>
        <v>0</v>
      </c>
      <c r="K6" s="146" t="s">
        <v>133</v>
      </c>
      <c r="L6" s="112"/>
      <c r="M6" s="117">
        <f>D6</f>
        <v>0</v>
      </c>
      <c r="N6" s="158" t="s">
        <v>120</v>
      </c>
      <c r="O6" s="112"/>
      <c r="P6" s="117">
        <f>D6</f>
        <v>0</v>
      </c>
      <c r="Q6" s="122" t="s">
        <v>128</v>
      </c>
      <c r="R6" s="112"/>
      <c r="S6" s="156">
        <f>D6</f>
        <v>0</v>
      </c>
      <c r="T6" s="146" t="s">
        <v>8</v>
      </c>
      <c r="U6" s="112"/>
      <c r="V6" s="117">
        <f>D6</f>
        <v>0</v>
      </c>
      <c r="W6" s="158" t="s">
        <v>11</v>
      </c>
      <c r="X6" s="112"/>
      <c r="Y6" s="156">
        <f>D6</f>
        <v>0</v>
      </c>
      <c r="Z6" s="146" t="s">
        <v>78</v>
      </c>
      <c r="AA6" s="112"/>
      <c r="AB6" s="141">
        <f>D6</f>
        <v>0</v>
      </c>
      <c r="AC6" s="153" t="s">
        <v>54</v>
      </c>
      <c r="AD6" s="112"/>
      <c r="AE6" s="156">
        <f>D6</f>
        <v>0</v>
      </c>
      <c r="AF6" s="146" t="s">
        <v>5</v>
      </c>
      <c r="AG6" s="112"/>
      <c r="AH6" s="141">
        <f>D6</f>
        <v>0</v>
      </c>
      <c r="AI6" s="157" t="s">
        <v>57</v>
      </c>
      <c r="AJ6" s="112"/>
      <c r="AK6" s="156">
        <f>D6</f>
        <v>0</v>
      </c>
      <c r="AL6" s="146" t="s">
        <v>60</v>
      </c>
    </row>
    <row r="7" spans="1:40" ht="40.5" customHeight="1" x14ac:dyDescent="0.25">
      <c r="A7" s="200"/>
      <c r="B7" s="197"/>
      <c r="C7" s="113"/>
      <c r="D7" s="150"/>
      <c r="E7" s="147"/>
      <c r="F7" s="113"/>
      <c r="G7" s="118"/>
      <c r="H7" s="122"/>
      <c r="I7" s="113"/>
      <c r="J7" s="150"/>
      <c r="K7" s="147"/>
      <c r="L7" s="113"/>
      <c r="M7" s="118"/>
      <c r="N7" s="122"/>
      <c r="O7" s="113"/>
      <c r="P7" s="118"/>
      <c r="Q7" s="122"/>
      <c r="R7" s="113"/>
      <c r="S7" s="150"/>
      <c r="T7" s="147"/>
      <c r="U7" s="113"/>
      <c r="V7" s="118"/>
      <c r="W7" s="122"/>
      <c r="X7" s="113"/>
      <c r="Y7" s="150"/>
      <c r="Z7" s="147"/>
      <c r="AA7" s="113"/>
      <c r="AB7" s="139"/>
      <c r="AC7" s="154"/>
      <c r="AD7" s="113"/>
      <c r="AE7" s="150"/>
      <c r="AF7" s="147"/>
      <c r="AG7" s="113"/>
      <c r="AH7" s="139"/>
      <c r="AI7" s="143"/>
      <c r="AJ7" s="113"/>
      <c r="AK7" s="150"/>
      <c r="AL7" s="147"/>
    </row>
    <row r="8" spans="1:40" ht="40.5" customHeight="1" x14ac:dyDescent="0.25">
      <c r="A8" s="200"/>
      <c r="B8" s="197"/>
      <c r="C8" s="113"/>
      <c r="D8" s="150"/>
      <c r="E8" s="147"/>
      <c r="F8" s="113"/>
      <c r="G8" s="118"/>
      <c r="H8" s="122"/>
      <c r="I8" s="113"/>
      <c r="J8" s="150"/>
      <c r="K8" s="147"/>
      <c r="L8" s="113"/>
      <c r="M8" s="118"/>
      <c r="N8" s="122"/>
      <c r="O8" s="113"/>
      <c r="P8" s="118"/>
      <c r="Q8" s="122"/>
      <c r="R8" s="113"/>
      <c r="S8" s="150"/>
      <c r="T8" s="147"/>
      <c r="U8" s="113"/>
      <c r="V8" s="118"/>
      <c r="W8" s="122"/>
      <c r="X8" s="113"/>
      <c r="Y8" s="150"/>
      <c r="Z8" s="147"/>
      <c r="AA8" s="113"/>
      <c r="AB8" s="139"/>
      <c r="AC8" s="154"/>
      <c r="AD8" s="113"/>
      <c r="AE8" s="150"/>
      <c r="AF8" s="147"/>
      <c r="AG8" s="113"/>
      <c r="AH8" s="139"/>
      <c r="AI8" s="143"/>
      <c r="AJ8" s="113"/>
      <c r="AK8" s="150"/>
      <c r="AL8" s="147"/>
    </row>
    <row r="9" spans="1:40" ht="40.5" customHeight="1" x14ac:dyDescent="0.25">
      <c r="A9" s="200"/>
      <c r="B9" s="197"/>
      <c r="C9" s="113"/>
      <c r="D9" s="150"/>
      <c r="E9" s="147"/>
      <c r="F9" s="113"/>
      <c r="G9" s="118"/>
      <c r="H9" s="122"/>
      <c r="I9" s="113"/>
      <c r="J9" s="150"/>
      <c r="K9" s="147"/>
      <c r="L9" s="113"/>
      <c r="M9" s="118"/>
      <c r="N9" s="122"/>
      <c r="O9" s="113"/>
      <c r="P9" s="118"/>
      <c r="Q9" s="122"/>
      <c r="R9" s="113"/>
      <c r="S9" s="150"/>
      <c r="T9" s="147"/>
      <c r="U9" s="113"/>
      <c r="V9" s="118"/>
      <c r="W9" s="122"/>
      <c r="X9" s="113"/>
      <c r="Y9" s="150"/>
      <c r="Z9" s="147"/>
      <c r="AA9" s="113"/>
      <c r="AB9" s="139"/>
      <c r="AC9" s="154"/>
      <c r="AD9" s="113"/>
      <c r="AE9" s="150"/>
      <c r="AF9" s="147"/>
      <c r="AG9" s="113"/>
      <c r="AH9" s="139"/>
      <c r="AI9" s="143"/>
      <c r="AJ9" s="113"/>
      <c r="AK9" s="150"/>
      <c r="AL9" s="147"/>
    </row>
    <row r="10" spans="1:40" ht="165" customHeight="1" x14ac:dyDescent="0.25">
      <c r="A10" s="200"/>
      <c r="B10" s="198"/>
      <c r="C10" s="114"/>
      <c r="D10" s="151"/>
      <c r="E10" s="148"/>
      <c r="F10" s="114"/>
      <c r="G10" s="119"/>
      <c r="H10" s="123"/>
      <c r="I10" s="114"/>
      <c r="J10" s="151"/>
      <c r="K10" s="148"/>
      <c r="L10" s="114"/>
      <c r="M10" s="119"/>
      <c r="N10" s="123"/>
      <c r="O10" s="114"/>
      <c r="P10" s="119"/>
      <c r="Q10" s="123"/>
      <c r="R10" s="114"/>
      <c r="S10" s="151"/>
      <c r="T10" s="148"/>
      <c r="U10" s="114"/>
      <c r="V10" s="119"/>
      <c r="W10" s="123"/>
      <c r="X10" s="114"/>
      <c r="Y10" s="151"/>
      <c r="Z10" s="148"/>
      <c r="AA10" s="114"/>
      <c r="AB10" s="140"/>
      <c r="AC10" s="155"/>
      <c r="AD10" s="114"/>
      <c r="AE10" s="151"/>
      <c r="AF10" s="148"/>
      <c r="AG10" s="114"/>
      <c r="AH10" s="140"/>
      <c r="AI10" s="145"/>
      <c r="AJ10" s="114"/>
      <c r="AK10" s="151"/>
      <c r="AL10" s="148"/>
    </row>
    <row r="11" spans="1:40" ht="40.5" customHeight="1" x14ac:dyDescent="0.25">
      <c r="A11" s="200"/>
      <c r="B11" s="202"/>
      <c r="C11" s="115"/>
      <c r="D11" s="149">
        <f>Číselníky!C7</f>
        <v>5</v>
      </c>
      <c r="E11" s="168" t="s">
        <v>3</v>
      </c>
      <c r="F11" s="115"/>
      <c r="G11" s="120">
        <f t="shared" ref="G11:G21" si="0">D11</f>
        <v>5</v>
      </c>
      <c r="H11" s="122" t="s">
        <v>118</v>
      </c>
      <c r="I11" s="115"/>
      <c r="J11" s="149">
        <f t="shared" ref="J11:J21" si="1">D11</f>
        <v>5</v>
      </c>
      <c r="K11" s="147" t="s">
        <v>131</v>
      </c>
      <c r="L11" s="115"/>
      <c r="M11" s="120">
        <f t="shared" ref="M11:M21" si="2">D11</f>
        <v>5</v>
      </c>
      <c r="N11" s="122" t="s">
        <v>121</v>
      </c>
      <c r="O11" s="115"/>
      <c r="P11" s="120">
        <f>D11</f>
        <v>5</v>
      </c>
      <c r="Q11" s="122" t="s">
        <v>129</v>
      </c>
      <c r="R11" s="115"/>
      <c r="S11" s="149">
        <f t="shared" ref="S11:S21" si="3">D11</f>
        <v>5</v>
      </c>
      <c r="T11" s="147" t="s">
        <v>64</v>
      </c>
      <c r="U11" s="115"/>
      <c r="V11" s="120">
        <f t="shared" ref="V11:V21" si="4">D11</f>
        <v>5</v>
      </c>
      <c r="W11" s="122" t="s">
        <v>103</v>
      </c>
      <c r="X11" s="115"/>
      <c r="Y11" s="149">
        <f t="shared" ref="Y11:Y21" si="5">D11</f>
        <v>5</v>
      </c>
      <c r="Z11" s="147" t="s">
        <v>66</v>
      </c>
      <c r="AA11" s="115"/>
      <c r="AB11" s="138">
        <f t="shared" ref="AB11:AB21" si="6">D11</f>
        <v>5</v>
      </c>
      <c r="AC11" s="154" t="s">
        <v>56</v>
      </c>
      <c r="AD11" s="115"/>
      <c r="AE11" s="149">
        <f t="shared" ref="AE11:AE21" si="7">D11</f>
        <v>5</v>
      </c>
      <c r="AF11" s="147" t="s">
        <v>86</v>
      </c>
      <c r="AG11" s="115"/>
      <c r="AH11" s="138">
        <f>D11</f>
        <v>5</v>
      </c>
      <c r="AI11" s="143" t="s">
        <v>65</v>
      </c>
      <c r="AJ11" s="115"/>
      <c r="AK11" s="149">
        <f>D11</f>
        <v>5</v>
      </c>
      <c r="AL11" s="147" t="s">
        <v>61</v>
      </c>
    </row>
    <row r="12" spans="1:40" ht="40.5" customHeight="1" x14ac:dyDescent="0.25">
      <c r="A12" s="200"/>
      <c r="B12" s="197"/>
      <c r="C12" s="113"/>
      <c r="D12" s="150"/>
      <c r="E12" s="147"/>
      <c r="F12" s="113"/>
      <c r="G12" s="118"/>
      <c r="H12" s="122"/>
      <c r="I12" s="113"/>
      <c r="J12" s="150"/>
      <c r="K12" s="147"/>
      <c r="L12" s="113"/>
      <c r="M12" s="118"/>
      <c r="N12" s="122"/>
      <c r="O12" s="113"/>
      <c r="P12" s="118"/>
      <c r="Q12" s="122"/>
      <c r="R12" s="113"/>
      <c r="S12" s="150"/>
      <c r="T12" s="147"/>
      <c r="U12" s="113"/>
      <c r="V12" s="118"/>
      <c r="W12" s="122"/>
      <c r="X12" s="113"/>
      <c r="Y12" s="150"/>
      <c r="Z12" s="147"/>
      <c r="AA12" s="113"/>
      <c r="AB12" s="139"/>
      <c r="AC12" s="154"/>
      <c r="AD12" s="113"/>
      <c r="AE12" s="150"/>
      <c r="AF12" s="147"/>
      <c r="AG12" s="113"/>
      <c r="AH12" s="139"/>
      <c r="AI12" s="143"/>
      <c r="AJ12" s="113"/>
      <c r="AK12" s="150"/>
      <c r="AL12" s="147"/>
    </row>
    <row r="13" spans="1:40" ht="40.5" customHeight="1" x14ac:dyDescent="0.25">
      <c r="A13" s="200"/>
      <c r="B13" s="197"/>
      <c r="C13" s="113"/>
      <c r="D13" s="150"/>
      <c r="E13" s="147"/>
      <c r="F13" s="113"/>
      <c r="G13" s="118"/>
      <c r="H13" s="122"/>
      <c r="I13" s="113"/>
      <c r="J13" s="150"/>
      <c r="K13" s="147"/>
      <c r="L13" s="113"/>
      <c r="M13" s="118"/>
      <c r="N13" s="122"/>
      <c r="O13" s="113"/>
      <c r="P13" s="118"/>
      <c r="Q13" s="122"/>
      <c r="R13" s="113"/>
      <c r="S13" s="150"/>
      <c r="T13" s="147"/>
      <c r="U13" s="113"/>
      <c r="V13" s="118"/>
      <c r="W13" s="122"/>
      <c r="X13" s="113"/>
      <c r="Y13" s="150"/>
      <c r="Z13" s="147"/>
      <c r="AA13" s="113"/>
      <c r="AB13" s="139"/>
      <c r="AC13" s="154"/>
      <c r="AD13" s="113"/>
      <c r="AE13" s="150"/>
      <c r="AF13" s="147"/>
      <c r="AG13" s="113"/>
      <c r="AH13" s="139"/>
      <c r="AI13" s="143"/>
      <c r="AJ13" s="113"/>
      <c r="AK13" s="150"/>
      <c r="AL13" s="147"/>
    </row>
    <row r="14" spans="1:40" ht="40.5" customHeight="1" x14ac:dyDescent="0.25">
      <c r="A14" s="200"/>
      <c r="B14" s="197"/>
      <c r="C14" s="113"/>
      <c r="D14" s="150"/>
      <c r="E14" s="147"/>
      <c r="F14" s="113"/>
      <c r="G14" s="118"/>
      <c r="H14" s="122"/>
      <c r="I14" s="113"/>
      <c r="J14" s="150"/>
      <c r="K14" s="147"/>
      <c r="L14" s="113"/>
      <c r="M14" s="118"/>
      <c r="N14" s="122"/>
      <c r="O14" s="113"/>
      <c r="P14" s="118"/>
      <c r="Q14" s="122"/>
      <c r="R14" s="113"/>
      <c r="S14" s="150"/>
      <c r="T14" s="147"/>
      <c r="U14" s="113"/>
      <c r="V14" s="118"/>
      <c r="W14" s="122"/>
      <c r="X14" s="113"/>
      <c r="Y14" s="150"/>
      <c r="Z14" s="147"/>
      <c r="AA14" s="113"/>
      <c r="AB14" s="139"/>
      <c r="AC14" s="154"/>
      <c r="AD14" s="113"/>
      <c r="AE14" s="150"/>
      <c r="AF14" s="147"/>
      <c r="AG14" s="113"/>
      <c r="AH14" s="139"/>
      <c r="AI14" s="143"/>
      <c r="AJ14" s="113"/>
      <c r="AK14" s="150"/>
      <c r="AL14" s="147"/>
    </row>
    <row r="15" spans="1:40" ht="135" customHeight="1" x14ac:dyDescent="0.25">
      <c r="A15" s="200"/>
      <c r="B15" s="198"/>
      <c r="C15" s="114"/>
      <c r="D15" s="151"/>
      <c r="E15" s="148"/>
      <c r="F15" s="114"/>
      <c r="G15" s="119"/>
      <c r="H15" s="123"/>
      <c r="I15" s="114"/>
      <c r="J15" s="151"/>
      <c r="K15" s="148"/>
      <c r="L15" s="114"/>
      <c r="M15" s="119"/>
      <c r="N15" s="123"/>
      <c r="O15" s="114"/>
      <c r="P15" s="119"/>
      <c r="Q15" s="123"/>
      <c r="R15" s="114"/>
      <c r="S15" s="151"/>
      <c r="T15" s="148"/>
      <c r="U15" s="114"/>
      <c r="V15" s="119"/>
      <c r="W15" s="123"/>
      <c r="X15" s="114"/>
      <c r="Y15" s="151"/>
      <c r="Z15" s="148"/>
      <c r="AA15" s="114"/>
      <c r="AB15" s="140"/>
      <c r="AC15" s="155"/>
      <c r="AD15" s="114"/>
      <c r="AE15" s="151"/>
      <c r="AF15" s="148"/>
      <c r="AG15" s="114"/>
      <c r="AH15" s="140"/>
      <c r="AI15" s="145"/>
      <c r="AJ15" s="114"/>
      <c r="AK15" s="151"/>
      <c r="AL15" s="148"/>
    </row>
    <row r="16" spans="1:40" ht="40.5" customHeight="1" x14ac:dyDescent="0.25">
      <c r="A16" s="200"/>
      <c r="B16" s="202"/>
      <c r="C16" s="115"/>
      <c r="D16" s="149">
        <f>Číselníky!C8</f>
        <v>10</v>
      </c>
      <c r="E16" s="168" t="s">
        <v>48</v>
      </c>
      <c r="F16" s="115"/>
      <c r="G16" s="120">
        <f t="shared" si="0"/>
        <v>10</v>
      </c>
      <c r="H16" s="122" t="s">
        <v>106</v>
      </c>
      <c r="I16" s="115"/>
      <c r="J16" s="149">
        <f t="shared" si="1"/>
        <v>10</v>
      </c>
      <c r="K16" s="147" t="s">
        <v>132</v>
      </c>
      <c r="L16" s="115"/>
      <c r="M16" s="120">
        <f t="shared" si="2"/>
        <v>10</v>
      </c>
      <c r="N16" s="122" t="s">
        <v>122</v>
      </c>
      <c r="O16" s="115"/>
      <c r="P16" s="120">
        <f>D16</f>
        <v>10</v>
      </c>
      <c r="Q16" s="122" t="s">
        <v>125</v>
      </c>
      <c r="R16" s="115"/>
      <c r="S16" s="149">
        <f t="shared" si="3"/>
        <v>10</v>
      </c>
      <c r="T16" s="147" t="s">
        <v>101</v>
      </c>
      <c r="U16" s="115"/>
      <c r="V16" s="120">
        <f t="shared" si="4"/>
        <v>10</v>
      </c>
      <c r="W16" s="122" t="s">
        <v>104</v>
      </c>
      <c r="X16" s="115"/>
      <c r="Y16" s="149">
        <f t="shared" si="5"/>
        <v>10</v>
      </c>
      <c r="Z16" s="147" t="s">
        <v>67</v>
      </c>
      <c r="AA16" s="115"/>
      <c r="AB16" s="138">
        <f t="shared" si="6"/>
        <v>10</v>
      </c>
      <c r="AC16" s="154" t="s">
        <v>55</v>
      </c>
      <c r="AD16" s="115"/>
      <c r="AE16" s="149">
        <f t="shared" si="7"/>
        <v>10</v>
      </c>
      <c r="AF16" s="147" t="s">
        <v>6</v>
      </c>
      <c r="AG16" s="115"/>
      <c r="AH16" s="138">
        <f>D16</f>
        <v>10</v>
      </c>
      <c r="AI16" s="143" t="s">
        <v>69</v>
      </c>
      <c r="AJ16" s="115"/>
      <c r="AK16" s="149">
        <f>D16</f>
        <v>10</v>
      </c>
      <c r="AL16" s="147" t="s">
        <v>63</v>
      </c>
    </row>
    <row r="17" spans="1:558" ht="40.5" customHeight="1" x14ac:dyDescent="0.25">
      <c r="A17" s="200"/>
      <c r="B17" s="197"/>
      <c r="C17" s="113"/>
      <c r="D17" s="150"/>
      <c r="E17" s="147"/>
      <c r="F17" s="113"/>
      <c r="G17" s="118"/>
      <c r="H17" s="122"/>
      <c r="I17" s="113"/>
      <c r="J17" s="150"/>
      <c r="K17" s="147"/>
      <c r="L17" s="113"/>
      <c r="M17" s="118"/>
      <c r="N17" s="122"/>
      <c r="O17" s="113"/>
      <c r="P17" s="118"/>
      <c r="Q17" s="122"/>
      <c r="R17" s="113"/>
      <c r="S17" s="150"/>
      <c r="T17" s="147"/>
      <c r="U17" s="113"/>
      <c r="V17" s="118"/>
      <c r="W17" s="122"/>
      <c r="X17" s="113"/>
      <c r="Y17" s="150"/>
      <c r="Z17" s="147"/>
      <c r="AA17" s="113"/>
      <c r="AB17" s="139"/>
      <c r="AC17" s="154"/>
      <c r="AD17" s="113"/>
      <c r="AE17" s="150"/>
      <c r="AF17" s="147"/>
      <c r="AG17" s="113"/>
      <c r="AH17" s="139"/>
      <c r="AI17" s="143"/>
      <c r="AJ17" s="113"/>
      <c r="AK17" s="150"/>
      <c r="AL17" s="147"/>
    </row>
    <row r="18" spans="1:558" ht="40.5" customHeight="1" x14ac:dyDescent="0.25">
      <c r="A18" s="200"/>
      <c r="B18" s="197"/>
      <c r="C18" s="113"/>
      <c r="D18" s="150"/>
      <c r="E18" s="147"/>
      <c r="F18" s="113"/>
      <c r="G18" s="118"/>
      <c r="H18" s="122"/>
      <c r="I18" s="113"/>
      <c r="J18" s="150"/>
      <c r="K18" s="147"/>
      <c r="L18" s="113"/>
      <c r="M18" s="118"/>
      <c r="N18" s="122"/>
      <c r="O18" s="113"/>
      <c r="P18" s="118"/>
      <c r="Q18" s="122"/>
      <c r="R18" s="113"/>
      <c r="S18" s="150"/>
      <c r="T18" s="147"/>
      <c r="U18" s="113"/>
      <c r="V18" s="118"/>
      <c r="W18" s="122"/>
      <c r="X18" s="113"/>
      <c r="Y18" s="150"/>
      <c r="Z18" s="147"/>
      <c r="AA18" s="113"/>
      <c r="AB18" s="139"/>
      <c r="AC18" s="154"/>
      <c r="AD18" s="113"/>
      <c r="AE18" s="150"/>
      <c r="AF18" s="147"/>
      <c r="AG18" s="113"/>
      <c r="AH18" s="139"/>
      <c r="AI18" s="143"/>
      <c r="AJ18" s="113"/>
      <c r="AK18" s="150"/>
      <c r="AL18" s="147"/>
    </row>
    <row r="19" spans="1:558" ht="40.5" customHeight="1" x14ac:dyDescent="0.25">
      <c r="A19" s="200"/>
      <c r="B19" s="197"/>
      <c r="C19" s="113"/>
      <c r="D19" s="150"/>
      <c r="E19" s="147"/>
      <c r="F19" s="113"/>
      <c r="G19" s="118"/>
      <c r="H19" s="122"/>
      <c r="I19" s="113"/>
      <c r="J19" s="150"/>
      <c r="K19" s="147"/>
      <c r="L19" s="113"/>
      <c r="M19" s="118"/>
      <c r="N19" s="122"/>
      <c r="O19" s="113"/>
      <c r="P19" s="118"/>
      <c r="Q19" s="122"/>
      <c r="R19" s="113"/>
      <c r="S19" s="150"/>
      <c r="T19" s="147"/>
      <c r="U19" s="113"/>
      <c r="V19" s="118"/>
      <c r="W19" s="122"/>
      <c r="X19" s="113"/>
      <c r="Y19" s="150"/>
      <c r="Z19" s="147"/>
      <c r="AA19" s="113"/>
      <c r="AB19" s="139"/>
      <c r="AC19" s="154"/>
      <c r="AD19" s="113"/>
      <c r="AE19" s="150"/>
      <c r="AF19" s="147"/>
      <c r="AG19" s="113"/>
      <c r="AH19" s="139"/>
      <c r="AI19" s="143"/>
      <c r="AJ19" s="113"/>
      <c r="AK19" s="150"/>
      <c r="AL19" s="147"/>
    </row>
    <row r="20" spans="1:558" ht="122.25" customHeight="1" thickBot="1" x14ac:dyDescent="0.3">
      <c r="A20" s="200"/>
      <c r="B20" s="198"/>
      <c r="C20" s="114"/>
      <c r="D20" s="151"/>
      <c r="E20" s="148"/>
      <c r="F20" s="114"/>
      <c r="G20" s="119"/>
      <c r="H20" s="123"/>
      <c r="I20" s="114"/>
      <c r="J20" s="151"/>
      <c r="K20" s="148"/>
      <c r="L20" s="114"/>
      <c r="M20" s="119"/>
      <c r="N20" s="123"/>
      <c r="O20" s="114"/>
      <c r="P20" s="119"/>
      <c r="Q20" s="124"/>
      <c r="R20" s="114"/>
      <c r="S20" s="151"/>
      <c r="T20" s="148"/>
      <c r="U20" s="114"/>
      <c r="V20" s="119"/>
      <c r="W20" s="123"/>
      <c r="X20" s="114"/>
      <c r="Y20" s="151"/>
      <c r="Z20" s="148"/>
      <c r="AA20" s="114"/>
      <c r="AB20" s="140"/>
      <c r="AC20" s="155"/>
      <c r="AD20" s="114"/>
      <c r="AE20" s="151"/>
      <c r="AF20" s="148"/>
      <c r="AG20" s="114"/>
      <c r="AH20" s="140"/>
      <c r="AI20" s="145"/>
      <c r="AJ20" s="114"/>
      <c r="AK20" s="151"/>
      <c r="AL20" s="148"/>
    </row>
    <row r="21" spans="1:558" ht="40.5" customHeight="1" x14ac:dyDescent="0.25">
      <c r="A21" s="200"/>
      <c r="B21" s="202"/>
      <c r="C21" s="115"/>
      <c r="D21" s="150">
        <f>Číselníky!C9</f>
        <v>20</v>
      </c>
      <c r="E21" s="168" t="s">
        <v>49</v>
      </c>
      <c r="F21" s="115"/>
      <c r="G21" s="120">
        <f t="shared" si="0"/>
        <v>20</v>
      </c>
      <c r="H21" s="122" t="s">
        <v>107</v>
      </c>
      <c r="I21" s="115"/>
      <c r="J21" s="149">
        <f t="shared" si="1"/>
        <v>20</v>
      </c>
      <c r="K21" s="147" t="s">
        <v>127</v>
      </c>
      <c r="L21" s="115"/>
      <c r="M21" s="120">
        <f t="shared" si="2"/>
        <v>20</v>
      </c>
      <c r="N21" s="122" t="s">
        <v>123</v>
      </c>
      <c r="O21" s="115"/>
      <c r="P21" s="120">
        <f>D21</f>
        <v>20</v>
      </c>
      <c r="Q21" s="122" t="s">
        <v>130</v>
      </c>
      <c r="R21" s="115"/>
      <c r="S21" s="149">
        <f t="shared" si="3"/>
        <v>20</v>
      </c>
      <c r="T21" s="147" t="s">
        <v>102</v>
      </c>
      <c r="U21" s="115"/>
      <c r="V21" s="120">
        <f t="shared" si="4"/>
        <v>20</v>
      </c>
      <c r="W21" s="122" t="s">
        <v>13</v>
      </c>
      <c r="X21" s="115"/>
      <c r="Y21" s="149">
        <f t="shared" si="5"/>
        <v>20</v>
      </c>
      <c r="Z21" s="147" t="s">
        <v>68</v>
      </c>
      <c r="AA21" s="115"/>
      <c r="AB21" s="138">
        <f t="shared" si="6"/>
        <v>20</v>
      </c>
      <c r="AC21" s="193" t="s">
        <v>119</v>
      </c>
      <c r="AD21" s="115"/>
      <c r="AE21" s="149">
        <f t="shared" si="7"/>
        <v>20</v>
      </c>
      <c r="AF21" s="147" t="s">
        <v>7</v>
      </c>
      <c r="AG21" s="115"/>
      <c r="AH21" s="138">
        <f>D21</f>
        <v>20</v>
      </c>
      <c r="AI21" s="143" t="s">
        <v>70</v>
      </c>
      <c r="AJ21" s="115"/>
      <c r="AK21" s="149">
        <f>D21</f>
        <v>20</v>
      </c>
      <c r="AL21" s="147" t="s">
        <v>62</v>
      </c>
    </row>
    <row r="22" spans="1:558" ht="40.5" customHeight="1" x14ac:dyDescent="0.25">
      <c r="A22" s="200"/>
      <c r="B22" s="197"/>
      <c r="C22" s="113"/>
      <c r="D22" s="150"/>
      <c r="E22" s="147"/>
      <c r="F22" s="113"/>
      <c r="G22" s="118"/>
      <c r="H22" s="122"/>
      <c r="I22" s="113"/>
      <c r="J22" s="150"/>
      <c r="K22" s="147"/>
      <c r="L22" s="113"/>
      <c r="M22" s="118"/>
      <c r="N22" s="122"/>
      <c r="O22" s="113"/>
      <c r="P22" s="118"/>
      <c r="Q22" s="122"/>
      <c r="R22" s="113"/>
      <c r="S22" s="150"/>
      <c r="T22" s="147"/>
      <c r="U22" s="113"/>
      <c r="V22" s="118"/>
      <c r="W22" s="122"/>
      <c r="X22" s="113"/>
      <c r="Y22" s="150"/>
      <c r="Z22" s="147"/>
      <c r="AA22" s="113"/>
      <c r="AB22" s="139"/>
      <c r="AC22" s="193"/>
      <c r="AD22" s="113"/>
      <c r="AE22" s="150"/>
      <c r="AF22" s="147"/>
      <c r="AG22" s="113"/>
      <c r="AH22" s="139"/>
      <c r="AI22" s="143"/>
      <c r="AJ22" s="113"/>
      <c r="AK22" s="150"/>
      <c r="AL22" s="147"/>
    </row>
    <row r="23" spans="1:558" ht="40.5" customHeight="1" x14ac:dyDescent="0.25">
      <c r="A23" s="200"/>
      <c r="B23" s="197"/>
      <c r="C23" s="113"/>
      <c r="D23" s="150"/>
      <c r="E23" s="147"/>
      <c r="F23" s="113"/>
      <c r="G23" s="118"/>
      <c r="H23" s="122"/>
      <c r="I23" s="113"/>
      <c r="J23" s="150"/>
      <c r="K23" s="147"/>
      <c r="L23" s="113"/>
      <c r="M23" s="118"/>
      <c r="N23" s="122"/>
      <c r="O23" s="113"/>
      <c r="P23" s="118"/>
      <c r="Q23" s="122"/>
      <c r="R23" s="113"/>
      <c r="S23" s="150"/>
      <c r="T23" s="147"/>
      <c r="U23" s="113"/>
      <c r="V23" s="118"/>
      <c r="W23" s="122"/>
      <c r="X23" s="113"/>
      <c r="Y23" s="150"/>
      <c r="Z23" s="147"/>
      <c r="AA23" s="113"/>
      <c r="AB23" s="139"/>
      <c r="AC23" s="193"/>
      <c r="AD23" s="113"/>
      <c r="AE23" s="150"/>
      <c r="AF23" s="147"/>
      <c r="AG23" s="113"/>
      <c r="AH23" s="139"/>
      <c r="AI23" s="143"/>
      <c r="AJ23" s="113"/>
      <c r="AK23" s="150"/>
      <c r="AL23" s="147"/>
    </row>
    <row r="24" spans="1:558" ht="40.5" customHeight="1" x14ac:dyDescent="0.25">
      <c r="A24" s="200"/>
      <c r="B24" s="197"/>
      <c r="C24" s="113"/>
      <c r="D24" s="150"/>
      <c r="E24" s="147"/>
      <c r="F24" s="113"/>
      <c r="G24" s="118"/>
      <c r="H24" s="122"/>
      <c r="I24" s="113"/>
      <c r="J24" s="150"/>
      <c r="K24" s="147"/>
      <c r="L24" s="113"/>
      <c r="M24" s="118"/>
      <c r="N24" s="122"/>
      <c r="O24" s="113"/>
      <c r="P24" s="118"/>
      <c r="Q24" s="122"/>
      <c r="R24" s="113"/>
      <c r="S24" s="150"/>
      <c r="T24" s="147"/>
      <c r="U24" s="113"/>
      <c r="V24" s="118"/>
      <c r="W24" s="122"/>
      <c r="X24" s="113"/>
      <c r="Y24" s="150"/>
      <c r="Z24" s="147"/>
      <c r="AA24" s="113"/>
      <c r="AB24" s="139"/>
      <c r="AC24" s="193"/>
      <c r="AD24" s="113"/>
      <c r="AE24" s="150"/>
      <c r="AF24" s="147"/>
      <c r="AG24" s="113"/>
      <c r="AH24" s="139"/>
      <c r="AI24" s="143"/>
      <c r="AJ24" s="113"/>
      <c r="AK24" s="150"/>
      <c r="AL24" s="147"/>
      <c r="AM24" s="81"/>
      <c r="AN24" s="81"/>
    </row>
    <row r="25" spans="1:558" ht="157.5" customHeight="1" thickBot="1" x14ac:dyDescent="0.3">
      <c r="A25" s="201"/>
      <c r="B25" s="203"/>
      <c r="C25" s="116"/>
      <c r="D25" s="151"/>
      <c r="E25" s="169"/>
      <c r="F25" s="116"/>
      <c r="G25" s="121"/>
      <c r="H25" s="124"/>
      <c r="I25" s="116"/>
      <c r="J25" s="152"/>
      <c r="K25" s="169"/>
      <c r="L25" s="116"/>
      <c r="M25" s="121"/>
      <c r="N25" s="124"/>
      <c r="O25" s="116"/>
      <c r="P25" s="121"/>
      <c r="Q25" s="124"/>
      <c r="R25" s="116"/>
      <c r="S25" s="152"/>
      <c r="T25" s="169"/>
      <c r="U25" s="116"/>
      <c r="V25" s="121"/>
      <c r="W25" s="124"/>
      <c r="X25" s="116"/>
      <c r="Y25" s="152"/>
      <c r="Z25" s="169"/>
      <c r="AA25" s="116"/>
      <c r="AB25" s="142"/>
      <c r="AC25" s="194"/>
      <c r="AD25" s="116"/>
      <c r="AE25" s="152"/>
      <c r="AF25" s="169"/>
      <c r="AG25" s="116"/>
      <c r="AH25" s="142"/>
      <c r="AI25" s="144"/>
      <c r="AJ25" s="116"/>
      <c r="AK25" s="152"/>
      <c r="AL25" s="169"/>
      <c r="AM25" s="81"/>
      <c r="AN25" s="81"/>
    </row>
    <row r="26" spans="1:558" s="83" customFormat="1" ht="30" customHeight="1" x14ac:dyDescent="0.25">
      <c r="A26" s="41"/>
      <c r="B26" s="42" t="s">
        <v>58</v>
      </c>
      <c r="C26" s="28"/>
      <c r="D26" s="29">
        <v>2</v>
      </c>
      <c r="E26" s="30"/>
      <c r="F26" s="31"/>
      <c r="G26" s="29">
        <v>1.5</v>
      </c>
      <c r="H26" s="30"/>
      <c r="I26" s="31"/>
      <c r="J26" s="29">
        <v>1.5</v>
      </c>
      <c r="K26" s="30"/>
      <c r="L26" s="22"/>
      <c r="M26" s="20">
        <v>1.5</v>
      </c>
      <c r="N26" s="30"/>
      <c r="O26" s="22"/>
      <c r="P26" s="20">
        <v>1.5</v>
      </c>
      <c r="Q26" s="30"/>
      <c r="R26" s="22"/>
      <c r="S26" s="20">
        <v>2</v>
      </c>
      <c r="T26" s="30"/>
      <c r="U26" s="22"/>
      <c r="V26" s="20">
        <v>2</v>
      </c>
      <c r="W26" s="30"/>
      <c r="X26" s="22"/>
      <c r="Y26" s="20">
        <v>1.2</v>
      </c>
      <c r="Z26" s="30"/>
      <c r="AA26" s="22"/>
      <c r="AB26" s="20">
        <v>1.2</v>
      </c>
      <c r="AC26" s="32"/>
      <c r="AD26" s="23"/>
      <c r="AE26" s="20">
        <v>1.2</v>
      </c>
      <c r="AF26" s="30"/>
      <c r="AG26" s="21"/>
      <c r="AH26" s="24">
        <v>1.2</v>
      </c>
      <c r="AI26" s="30"/>
      <c r="AJ26" s="23"/>
      <c r="AK26" s="20">
        <v>1</v>
      </c>
      <c r="AL26" s="30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  <c r="IV26" s="76"/>
      <c r="IW26" s="76"/>
      <c r="IX26" s="76"/>
      <c r="IY26" s="76"/>
      <c r="IZ26" s="76"/>
      <c r="JA26" s="76"/>
      <c r="JB26" s="76"/>
      <c r="JC26" s="76"/>
      <c r="JD26" s="76"/>
      <c r="JE26" s="76"/>
      <c r="JF26" s="76"/>
      <c r="JG26" s="76"/>
      <c r="JH26" s="76"/>
      <c r="JI26" s="76"/>
      <c r="JJ26" s="76"/>
      <c r="JK26" s="76"/>
      <c r="JL26" s="76"/>
      <c r="JM26" s="76"/>
      <c r="JN26" s="76"/>
      <c r="JO26" s="76"/>
      <c r="JP26" s="76"/>
      <c r="JQ26" s="76"/>
      <c r="JR26" s="76"/>
      <c r="JS26" s="76"/>
      <c r="JT26" s="76"/>
      <c r="JU26" s="76"/>
      <c r="JV26" s="76"/>
      <c r="JW26" s="76"/>
      <c r="JX26" s="76"/>
      <c r="JY26" s="76"/>
      <c r="JZ26" s="76"/>
      <c r="KA26" s="76"/>
      <c r="KB26" s="76"/>
      <c r="KC26" s="76"/>
      <c r="KD26" s="76"/>
      <c r="KE26" s="76"/>
      <c r="KF26" s="76"/>
      <c r="KG26" s="76"/>
      <c r="KH26" s="76"/>
      <c r="KI26" s="76"/>
      <c r="KJ26" s="76"/>
      <c r="KK26" s="76"/>
      <c r="KL26" s="76"/>
      <c r="KM26" s="76"/>
      <c r="KN26" s="76"/>
      <c r="KO26" s="76"/>
      <c r="KP26" s="76"/>
      <c r="KQ26" s="76"/>
      <c r="KR26" s="76"/>
      <c r="KS26" s="76"/>
      <c r="KT26" s="76"/>
      <c r="KU26" s="76"/>
      <c r="KV26" s="76"/>
      <c r="KW26" s="76"/>
      <c r="KX26" s="76"/>
      <c r="KY26" s="76"/>
      <c r="KZ26" s="76"/>
      <c r="LA26" s="76"/>
      <c r="LB26" s="76"/>
      <c r="LC26" s="76"/>
      <c r="LD26" s="76"/>
      <c r="LE26" s="76"/>
      <c r="LF26" s="76"/>
      <c r="LG26" s="76"/>
      <c r="LH26" s="76"/>
      <c r="LI26" s="76"/>
      <c r="LJ26" s="76"/>
      <c r="LK26" s="76"/>
      <c r="LL26" s="76"/>
      <c r="LM26" s="76"/>
      <c r="LN26" s="76"/>
      <c r="LO26" s="76"/>
      <c r="LP26" s="76"/>
      <c r="LQ26" s="76"/>
      <c r="LR26" s="76"/>
      <c r="LS26" s="76"/>
      <c r="LT26" s="76"/>
      <c r="LU26" s="76"/>
      <c r="LV26" s="76"/>
      <c r="LW26" s="76"/>
      <c r="LX26" s="76"/>
      <c r="LY26" s="76"/>
      <c r="LZ26" s="76"/>
      <c r="MA26" s="76"/>
      <c r="MB26" s="76"/>
      <c r="MC26" s="76"/>
      <c r="MD26" s="76"/>
      <c r="ME26" s="76"/>
      <c r="MF26" s="76"/>
      <c r="MG26" s="76"/>
      <c r="MH26" s="76"/>
      <c r="MI26" s="76"/>
      <c r="MJ26" s="76"/>
      <c r="MK26" s="76"/>
      <c r="ML26" s="76"/>
      <c r="MM26" s="76"/>
      <c r="MN26" s="76"/>
      <c r="MO26" s="76"/>
      <c r="MP26" s="76"/>
      <c r="MQ26" s="76"/>
      <c r="MR26" s="76"/>
      <c r="MS26" s="76"/>
      <c r="MT26" s="76"/>
      <c r="MU26" s="76"/>
      <c r="MV26" s="76"/>
      <c r="MW26" s="76"/>
      <c r="MX26" s="76"/>
      <c r="MY26" s="76"/>
      <c r="MZ26" s="76"/>
      <c r="NA26" s="76"/>
      <c r="NB26" s="76"/>
      <c r="NC26" s="76"/>
      <c r="ND26" s="76"/>
      <c r="NE26" s="76"/>
      <c r="NF26" s="76"/>
      <c r="NG26" s="76"/>
      <c r="NH26" s="76"/>
      <c r="NI26" s="76"/>
      <c r="NJ26" s="76"/>
      <c r="NK26" s="76"/>
      <c r="NL26" s="76"/>
      <c r="NM26" s="76"/>
      <c r="NN26" s="76"/>
      <c r="NO26" s="76"/>
      <c r="NP26" s="76"/>
      <c r="NQ26" s="76"/>
      <c r="NR26" s="76"/>
      <c r="NS26" s="76"/>
      <c r="NT26" s="76"/>
      <c r="NU26" s="76"/>
      <c r="NV26" s="76"/>
      <c r="NW26" s="76"/>
      <c r="NX26" s="76"/>
      <c r="NY26" s="76"/>
      <c r="NZ26" s="76"/>
      <c r="OA26" s="76"/>
      <c r="OB26" s="76"/>
      <c r="OC26" s="76"/>
      <c r="OD26" s="76"/>
      <c r="OE26" s="76"/>
      <c r="OF26" s="76"/>
      <c r="OG26" s="76"/>
      <c r="OH26" s="76"/>
      <c r="OI26" s="76"/>
      <c r="OJ26" s="76"/>
      <c r="OK26" s="76"/>
      <c r="OL26" s="76"/>
      <c r="OM26" s="76"/>
      <c r="ON26" s="76"/>
      <c r="OO26" s="76"/>
      <c r="OP26" s="76"/>
      <c r="OQ26" s="76"/>
      <c r="OR26" s="76"/>
      <c r="OS26" s="76"/>
      <c r="OT26" s="76"/>
      <c r="OU26" s="76"/>
      <c r="OV26" s="76"/>
      <c r="OW26" s="76"/>
      <c r="OX26" s="76"/>
      <c r="OY26" s="76"/>
      <c r="OZ26" s="76"/>
      <c r="PA26" s="76"/>
      <c r="PB26" s="76"/>
      <c r="PC26" s="76"/>
      <c r="PD26" s="76"/>
      <c r="PE26" s="76"/>
      <c r="PF26" s="76"/>
      <c r="PG26" s="76"/>
      <c r="PH26" s="76"/>
      <c r="PI26" s="76"/>
      <c r="PJ26" s="76"/>
      <c r="PK26" s="76"/>
      <c r="PL26" s="76"/>
      <c r="PM26" s="76"/>
      <c r="PN26" s="76"/>
      <c r="PO26" s="76"/>
      <c r="PP26" s="76"/>
      <c r="PQ26" s="76"/>
      <c r="PR26" s="76"/>
      <c r="PS26" s="76"/>
      <c r="PT26" s="76"/>
      <c r="PU26" s="76"/>
      <c r="PV26" s="76"/>
      <c r="PW26" s="76"/>
      <c r="PX26" s="76"/>
      <c r="PY26" s="76"/>
      <c r="PZ26" s="76"/>
      <c r="QA26" s="76"/>
      <c r="QB26" s="76"/>
      <c r="QC26" s="76"/>
      <c r="QD26" s="76"/>
      <c r="QE26" s="76"/>
      <c r="QF26" s="76"/>
      <c r="QG26" s="76"/>
      <c r="QH26" s="76"/>
      <c r="QI26" s="76"/>
      <c r="QJ26" s="76"/>
      <c r="QK26" s="76"/>
      <c r="QL26" s="76"/>
      <c r="QM26" s="76"/>
      <c r="QN26" s="76"/>
      <c r="QO26" s="76"/>
      <c r="QP26" s="76"/>
      <c r="QQ26" s="76"/>
      <c r="QR26" s="76"/>
      <c r="QS26" s="76"/>
      <c r="QT26" s="76"/>
      <c r="QU26" s="76"/>
      <c r="QV26" s="76"/>
      <c r="QW26" s="76"/>
      <c r="QX26" s="76"/>
      <c r="QY26" s="76"/>
      <c r="QZ26" s="76"/>
      <c r="RA26" s="76"/>
      <c r="RB26" s="76"/>
      <c r="RC26" s="76"/>
      <c r="RD26" s="76"/>
      <c r="RE26" s="76"/>
      <c r="RF26" s="76"/>
      <c r="RG26" s="76"/>
      <c r="RH26" s="76"/>
      <c r="RI26" s="76"/>
      <c r="RJ26" s="76"/>
      <c r="RK26" s="76"/>
      <c r="RL26" s="76"/>
      <c r="RM26" s="76"/>
      <c r="RN26" s="76"/>
      <c r="RO26" s="76"/>
      <c r="RP26" s="76"/>
      <c r="RQ26" s="76"/>
      <c r="RR26" s="76"/>
      <c r="RS26" s="76"/>
      <c r="RT26" s="76"/>
      <c r="RU26" s="76"/>
      <c r="RV26" s="76"/>
      <c r="RW26" s="76"/>
      <c r="RX26" s="76"/>
      <c r="RY26" s="76"/>
      <c r="RZ26" s="76"/>
      <c r="SA26" s="76"/>
      <c r="SB26" s="76"/>
      <c r="SC26" s="76"/>
      <c r="SD26" s="76"/>
      <c r="SE26" s="76"/>
      <c r="SF26" s="76"/>
      <c r="SG26" s="76"/>
      <c r="SH26" s="76"/>
      <c r="SI26" s="76"/>
      <c r="SJ26" s="76"/>
      <c r="SK26" s="76"/>
      <c r="SL26" s="76"/>
      <c r="SM26" s="76"/>
      <c r="SN26" s="76"/>
      <c r="SO26" s="76"/>
      <c r="SP26" s="76"/>
      <c r="SQ26" s="76"/>
      <c r="SR26" s="76"/>
      <c r="SS26" s="76"/>
      <c r="ST26" s="76"/>
      <c r="SU26" s="76"/>
      <c r="SV26" s="76"/>
      <c r="SW26" s="76"/>
      <c r="SX26" s="76"/>
      <c r="SY26" s="76"/>
      <c r="SZ26" s="76"/>
      <c r="TA26" s="76"/>
      <c r="TB26" s="76"/>
      <c r="TC26" s="76"/>
      <c r="TD26" s="76"/>
      <c r="TE26" s="76"/>
      <c r="TF26" s="76"/>
      <c r="TG26" s="76"/>
      <c r="TH26" s="76"/>
      <c r="TI26" s="76"/>
      <c r="TJ26" s="76"/>
      <c r="TK26" s="76"/>
      <c r="TL26" s="76"/>
      <c r="TM26" s="76"/>
      <c r="TN26" s="76"/>
      <c r="TO26" s="76"/>
      <c r="TP26" s="76"/>
      <c r="TQ26" s="76"/>
      <c r="TR26" s="76"/>
      <c r="TS26" s="76"/>
      <c r="TT26" s="76"/>
      <c r="TU26" s="76"/>
      <c r="TV26" s="76"/>
      <c r="TW26" s="76"/>
      <c r="TX26" s="76"/>
      <c r="TY26" s="76"/>
      <c r="TZ26" s="76"/>
      <c r="UA26" s="76"/>
      <c r="UB26" s="76"/>
      <c r="UC26" s="76"/>
      <c r="UD26" s="76"/>
      <c r="UE26" s="76"/>
      <c r="UF26" s="76"/>
      <c r="UG26" s="76"/>
      <c r="UH26" s="76"/>
      <c r="UI26" s="76"/>
      <c r="UJ26" s="76"/>
      <c r="UK26" s="76"/>
      <c r="UL26" s="76"/>
    </row>
    <row r="27" spans="1:558" ht="33" customHeight="1" x14ac:dyDescent="0.25">
      <c r="A27" s="9"/>
      <c r="B27" s="27"/>
      <c r="C27" s="126" t="s">
        <v>83</v>
      </c>
      <c r="D27" s="126"/>
      <c r="E27" s="126"/>
      <c r="F27" s="126"/>
      <c r="G27" s="126"/>
      <c r="H27" s="126"/>
      <c r="I27" s="126"/>
      <c r="J27" s="126"/>
      <c r="K27" s="126"/>
      <c r="L27" s="127" t="s">
        <v>83</v>
      </c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9"/>
      <c r="X27" s="128"/>
      <c r="Y27" s="128"/>
      <c r="Z27" s="128"/>
      <c r="AA27" s="128"/>
      <c r="AB27" s="128"/>
      <c r="AC27" s="129"/>
      <c r="AD27" s="127" t="s">
        <v>84</v>
      </c>
      <c r="AE27" s="128"/>
      <c r="AF27" s="128"/>
      <c r="AG27" s="128"/>
      <c r="AH27" s="128"/>
      <c r="AI27" s="128"/>
      <c r="AJ27" s="128"/>
      <c r="AK27" s="128"/>
      <c r="AL27" s="129"/>
      <c r="AM27" s="84"/>
      <c r="AN27" s="84"/>
    </row>
    <row r="28" spans="1:558" ht="33" customHeight="1" x14ac:dyDescent="0.25">
      <c r="A28" s="125" t="s">
        <v>76</v>
      </c>
      <c r="B28" s="125"/>
      <c r="C28" s="130" t="str">
        <f xml:space="preserve"> IF(E5=Číselníky!$E$7,"ZDŮVODNIT","NEVYŽADOVÁN")</f>
        <v>NEVYŽADOVÁN</v>
      </c>
      <c r="D28" s="131"/>
      <c r="E28" s="132"/>
      <c r="F28" s="130" t="str">
        <f xml:space="preserve"> IF(H5=Číselníky!$E$7,"ZDŮVODNIT","NEVYŽADOVÁN")</f>
        <v>NEVYŽADOVÁN</v>
      </c>
      <c r="G28" s="131"/>
      <c r="H28" s="132"/>
      <c r="I28" s="130" t="str">
        <f xml:space="preserve"> IF(K5=Číselníky!$E$7,"ZDŮVODNIT","NEVYŽADOVÁN")</f>
        <v>NEVYŽADOVÁN</v>
      </c>
      <c r="J28" s="131"/>
      <c r="K28" s="132"/>
      <c r="L28" s="130" t="str">
        <f xml:space="preserve"> IF(N5=Číselníky!$E$7,"ZDŮVODNIT","NEVYŽADOVÁN")</f>
        <v>NEVYŽADOVÁN</v>
      </c>
      <c r="M28" s="131"/>
      <c r="N28" s="132"/>
      <c r="O28" s="130" t="str">
        <f xml:space="preserve"> IF(Q5=Číselníky!$E$7,"ZDŮVODNIT","NEVYŽADOVÁN")</f>
        <v>ZDŮVODNIT</v>
      </c>
      <c r="P28" s="131"/>
      <c r="Q28" s="132"/>
      <c r="R28" s="130" t="str">
        <f xml:space="preserve"> IF(T5=Číselníky!$E$7,"ZDŮVODNIT","NEVYŽADOVÁN")</f>
        <v>NEVYŽADOVÁN</v>
      </c>
      <c r="S28" s="131"/>
      <c r="T28" s="132"/>
      <c r="U28" s="130" t="str">
        <f xml:space="preserve"> IF(W5=Číselníky!$E$7,"ZDŮVODNIT","NEVYŽADOVÁN")</f>
        <v>NEVYŽADOVÁN</v>
      </c>
      <c r="V28" s="131"/>
      <c r="W28" s="132"/>
      <c r="X28" s="130" t="str">
        <f xml:space="preserve"> IF(Z5=Číselníky!$E$7,"ZDŮVODNIT","NEVYŽADOVÁN")</f>
        <v>NEVYŽADOVÁN</v>
      </c>
      <c r="Y28" s="131"/>
      <c r="Z28" s="132"/>
      <c r="AA28" s="130" t="str">
        <f xml:space="preserve"> IF(AC5=Číselníky!$E$7,"ZDŮVODNIT","NEVYŽADOVÁN")</f>
        <v>NEVYŽADOVÁN</v>
      </c>
      <c r="AB28" s="131"/>
      <c r="AC28" s="132"/>
      <c r="AD28" s="130" t="str">
        <f xml:space="preserve"> IF(AF5=Číselníky!$E$7,"ZDŮVODNIT","NEVYŽADOVÁN")</f>
        <v>NEVYŽADOVÁN</v>
      </c>
      <c r="AE28" s="131"/>
      <c r="AF28" s="132"/>
      <c r="AG28" s="130" t="str">
        <f xml:space="preserve"> IF(AI5=Číselníky!$E$7,"ZDŮVODNIT","NEVYŽADOVÁN")</f>
        <v>NEVYŽADOVÁN</v>
      </c>
      <c r="AH28" s="131"/>
      <c r="AI28" s="132"/>
      <c r="AJ28" s="130" t="str">
        <f xml:space="preserve"> IF(AL5=Číselníky!$E$7,"ZDŮVODNIT","NEVYŽADOVÁN")</f>
        <v>NEVYŽADOVÁN</v>
      </c>
      <c r="AK28" s="131"/>
      <c r="AL28" s="132"/>
      <c r="AM28" s="84"/>
      <c r="AN28" s="84"/>
    </row>
    <row r="29" spans="1:558" ht="15.75" customHeight="1" thickBot="1" x14ac:dyDescent="0.3">
      <c r="A29" s="11"/>
      <c r="B29" s="9"/>
      <c r="C29" s="12"/>
      <c r="D29" s="13"/>
      <c r="E29" s="14"/>
      <c r="F29" s="15"/>
      <c r="G29" s="13"/>
      <c r="H29" s="14"/>
      <c r="I29" s="15"/>
      <c r="J29" s="25"/>
      <c r="K29" s="14"/>
      <c r="L29" s="15"/>
      <c r="M29" s="13"/>
      <c r="N29" s="14"/>
      <c r="O29" s="14"/>
      <c r="P29" s="14"/>
      <c r="Q29" s="14"/>
      <c r="R29" s="15"/>
      <c r="S29" s="25"/>
      <c r="T29" s="14"/>
      <c r="U29" s="15"/>
      <c r="V29" s="13"/>
      <c r="W29" s="14"/>
      <c r="X29" s="15"/>
      <c r="Y29" s="13"/>
      <c r="Z29" s="14"/>
      <c r="AA29" s="15"/>
      <c r="AB29" s="13"/>
      <c r="AC29" s="16"/>
      <c r="AD29" s="17"/>
      <c r="AE29" s="13"/>
      <c r="AF29" s="14"/>
      <c r="AG29" s="14"/>
      <c r="AH29" s="14"/>
      <c r="AI29" s="14"/>
      <c r="AJ29" s="17"/>
      <c r="AK29" s="13"/>
      <c r="AL29" s="14"/>
      <c r="AM29" s="9"/>
    </row>
    <row r="30" spans="1:558" ht="15.75" thickBot="1" x14ac:dyDescent="0.3">
      <c r="A30" s="18" t="s">
        <v>46</v>
      </c>
      <c r="B30" s="9"/>
      <c r="C30" s="103" t="str">
        <f>IF(AND(E5=Číselníky!$E$7,C38&gt;0),"Rozporné tvrzení!",IF(E5=Číselníky!$E$7,"Není relevantní.",IF((C38=0),"Zakřížkuj dosaženou hodnotu!",IF((C38&gt;1),"Zakřížkuj pouze jednu hodnotu!","OK"))))</f>
        <v>Zakřížkuj dosaženou hodnotu!</v>
      </c>
      <c r="D30" s="104"/>
      <c r="E30" s="105"/>
      <c r="F30" s="103" t="str">
        <f>IF(AND(H5=Číselníky!$E$7,F38&gt;0),"Rozporné tvrzení!",IF(H5=Číselníky!$E$7,"Není relevantní.",IF((F38=0),"Zakřížkuj dosaženou hodnotu!",IF((F38&gt;1),"Zakřížkuj pouze jednu hodnotu!","OK"))))</f>
        <v>Zakřížkuj dosaženou hodnotu!</v>
      </c>
      <c r="G30" s="104"/>
      <c r="H30" s="105"/>
      <c r="I30" s="103" t="str">
        <f>IF(AND(K5=Číselníky!$E$7,I38&gt;0),"Rozporné tvrzení!",IF(K5=Číselníky!$E$7,"Není relevantní.",IF((I38=0),"Zakřížkuj dosaženou hodnotu!",IF((I38&gt;1),"Zakřížkuj pouze jednu hodnotu!","OK"))))</f>
        <v>Zakřížkuj dosaženou hodnotu!</v>
      </c>
      <c r="J30" s="104"/>
      <c r="K30" s="105"/>
      <c r="L30" s="103" t="str">
        <f>IF(AND(N5=Číselníky!$E$7,L38&gt;0),"Rozporné tvrzení!",IF(N5=Číselníky!$E$7,"Není relevantní.",IF((L38=0),"Zakřížkuj dosaženou hodnotu!",IF((L38&gt;1),"Zakřížkuj pouze jednu hodnotu!","OK"))))</f>
        <v>Zakřížkuj dosaženou hodnotu!</v>
      </c>
      <c r="M30" s="104"/>
      <c r="N30" s="105"/>
      <c r="O30" s="103" t="str">
        <f>IF(AND(Q5=Číselníky!$E$7,O38&gt;0),"Rozporné tvrzení!",IF(Q5=Číselníky!$E$7,"Není relevantní.",IF((O38=0),"Zakřížkuj dosaženou hodnotu!",IF((O38&gt;1),"Zakřížkuj pouze jednu hodnotu!","OK"))))</f>
        <v>Není relevantní.</v>
      </c>
      <c r="P30" s="104"/>
      <c r="Q30" s="105"/>
      <c r="R30" s="103" t="str">
        <f>IF(AND(T5=Číselníky!$E$7,R38&gt;0),"Rozporné tvrzení!",IF(T5=Číselníky!$E$7,"Není relevantní.",IF((R38=0),"Zakřížkuj dosaženou hodnotu!",IF((R38&gt;1),"Zakřížkuj pouze jednu hodnotu!","OK"))))</f>
        <v>Zakřížkuj dosaženou hodnotu!</v>
      </c>
      <c r="S30" s="104"/>
      <c r="T30" s="105"/>
      <c r="U30" s="103" t="str">
        <f>IF(AND(W5=Číselníky!$E$7,U38&gt;0),"Rozporné tvrzení!",IF(W5=Číselníky!$E$7,"Není relevantní.",IF((U38=0),"Zakřížkuj dosaženou hodnotu!",IF((U38&gt;1),"Zakřížkuj pouze jednu hodnotu!","OK"))))</f>
        <v>Zakřížkuj dosaženou hodnotu!</v>
      </c>
      <c r="V30" s="104"/>
      <c r="W30" s="105"/>
      <c r="X30" s="103" t="str">
        <f>IF(AND(Z5=Číselníky!$E$7,X38&gt;0),"Rozporné tvrzení!",IF(Z5=Číselníky!$E$7,"Není relevantní.",IF((X38=0),"Zakřížkuj dosaženou hodnotu!",IF((X38&gt;1),"Zakřížkuj pouze jednu hodnotu!","OK"))))</f>
        <v>Zakřížkuj dosaženou hodnotu!</v>
      </c>
      <c r="Y30" s="104"/>
      <c r="Z30" s="105"/>
      <c r="AA30" s="103" t="str">
        <f>IF(AND(AC5=Číselníky!$E$7,AA38&gt;0),"Rozporné tvrzení!",IF(AC5=Číselníky!$E$7,"Není relevantní.",IF((AA38=0),"Zakřížkuj dosaženou hodnotu!",IF((AA38&gt;1),"Zakřížkuj pouze jednu hodnotu!","OK"))))</f>
        <v>Zakřížkuj dosaženou hodnotu!</v>
      </c>
      <c r="AB30" s="104"/>
      <c r="AC30" s="105"/>
      <c r="AD30" s="103" t="str">
        <f>IF(AND(AF5=Číselníky!$E$7,AD38&gt;0),"Rozporné tvrzení!",IF(AF5=Číselníky!$E$7,"Není relevantní.",IF((AD38=0),"Zakřížkuj dosaženou hodnotu!",IF((AD38&gt;1),"Zakřížkuj pouze jednu hodnotu!","OK"))))</f>
        <v>Zakřížkuj dosaženou hodnotu!</v>
      </c>
      <c r="AE30" s="104"/>
      <c r="AF30" s="105"/>
      <c r="AG30" s="103" t="str">
        <f>IF(AND(AI5=Číselníky!$E$7,AG38&gt;0),"Rozporné tvrzení!",IF(AI5=Číselníky!$E$7,"Není relevantní.",IF((AG38=0),"Zakřížkuj dosaženou hodnotu!",IF((AG38&gt;1),"Zakřížkuj pouze jednu hodnotu!","OK"))))</f>
        <v>Zakřížkuj dosaženou hodnotu!</v>
      </c>
      <c r="AH30" s="104"/>
      <c r="AI30" s="105"/>
      <c r="AJ30" s="103" t="str">
        <f>IF(AND(AL5=Číselníky!$E$7,AJ38&gt;0),"Rozporné tvrzení!",IF(AL5=Číselníky!$E$7,"Není relevantní.",IF((AJ38=0),"Zakřížkuj dosaženou hodnotu!",IF((AJ38&gt;1),"Zakřížkuj pouze jednu hodnotu!","OK"))))</f>
        <v>Zakřížkuj dosaženou hodnotu!</v>
      </c>
      <c r="AK30" s="104"/>
      <c r="AL30" s="105"/>
      <c r="AM30" s="9"/>
    </row>
    <row r="31" spans="1:558" ht="75" hidden="1" customHeight="1" x14ac:dyDescent="0.25">
      <c r="A31" s="160" t="s">
        <v>19</v>
      </c>
      <c r="B31" s="160"/>
      <c r="C31" s="9" t="e">
        <f>IF(OR(C30="Zakřížkuj pouze jednu hodnotu!",C30="Rozporné tvrzení!"),"??",VLOOKUP(Číselníky!$E$10,'Tabulka k vyplnění'!C6:D25,2)*D26)</f>
        <v>#N/A</v>
      </c>
      <c r="D31" s="9"/>
      <c r="E31" s="9"/>
      <c r="F31" s="9" t="e">
        <f>IF(OR(F30="Zakřížkuj pouze jednu hodnotu!",F30="Rozporné tvrzení!"),"??",VLOOKUP(Číselníky!$E$10,'Tabulka k vyplnění'!F6:G25,2)*G26)</f>
        <v>#N/A</v>
      </c>
      <c r="G31" s="9"/>
      <c r="H31" s="9"/>
      <c r="I31" s="9" t="e">
        <f>IF(OR(I30="Zakřížkuj pouze jednu hodnotu!",I30="Rozporné tvrzení!"),"??",VLOOKUP(Číselníky!$E$10,'Tabulka k vyplnění'!I6:J25,2)*J26)</f>
        <v>#N/A</v>
      </c>
      <c r="J31" s="26"/>
      <c r="K31" s="9"/>
      <c r="L31" s="9" t="e">
        <f>IF(OR(L30="Zakřížkuj pouze jednu hodnotu!",L30="Rozporné tvrzení!"),"??",VLOOKUP(Číselníky!$E$10,'Tabulka k vyplnění'!L6:M25,2)*M26)</f>
        <v>#N/A</v>
      </c>
      <c r="M31" s="9"/>
      <c r="N31" s="9"/>
      <c r="O31" s="9" t="e">
        <f>IF(OR(O30="Zakřížkuj pouze jednu hodnotu!",O30="Rozporné tvrzení!"),"??",VLOOKUP(Číselníky!$E$10,'Tabulka k vyplnění'!O6:P25,2)*P26)</f>
        <v>#N/A</v>
      </c>
      <c r="P31" s="9"/>
      <c r="Q31" s="9"/>
      <c r="R31" s="9" t="e">
        <f>IF(OR(R30="Zakřížkuj pouze jednu hodnotu!",R30="Rozporné tvrzení!"),"??",VLOOKUP(Číselníky!$E$10,'Tabulka k vyplnění'!R6:S25,2)*S26)</f>
        <v>#N/A</v>
      </c>
      <c r="S31" s="26"/>
      <c r="T31" s="9"/>
      <c r="U31" s="9" t="e">
        <f>IF(OR(U30="Zakřížkuj pouze jednu hodnotu!",U30="Rozporné tvrzení!"),"??",VLOOKUP(Číselníky!$E$10,'Tabulka k vyplnění'!U6:V25,2)*V26)</f>
        <v>#N/A</v>
      </c>
      <c r="V31" s="9"/>
      <c r="W31" s="9"/>
      <c r="X31" s="9" t="e">
        <f>IF(OR(X30="Zakřížkuj pouze jednu hodnotu!",X30="Rozporné tvrzení!"),"??",VLOOKUP(Číselníky!$E$10,'Tabulka k vyplnění'!X6:Y25,2)*Y26)</f>
        <v>#N/A</v>
      </c>
      <c r="Y31" s="9"/>
      <c r="Z31" s="9"/>
      <c r="AA31" s="9" t="e">
        <f>IF(OR(AA30="Zakřížkuj pouze jednu hodnotu!",AA30="Rozporné tvrzení!"),"??",VLOOKUP(Číselníky!$E$10,'Tabulka k vyplnění'!AA6:AB25,2)*AB26)</f>
        <v>#N/A</v>
      </c>
      <c r="AB31" s="9"/>
      <c r="AC31" s="9"/>
      <c r="AD31" s="9" t="e">
        <f>IF(OR(AD30="Zakřížkuj pouze jednu hodnotu!",AD30="Rozporné tvrzení!"),"??",VLOOKUP(Číselníky!$E$10,'Tabulka k vyplnění'!AD6:AE25,2)*AE26)</f>
        <v>#N/A</v>
      </c>
      <c r="AE31" s="9"/>
      <c r="AF31" s="9"/>
      <c r="AG31" s="9" t="e">
        <f>IF(OR(AG30="Zakřížkuj pouze jednu hodnotu!",AG30="Rozporné tvrzení!"),"??",VLOOKUP(Číselníky!$E$10,'Tabulka k vyplnění'!AG6:AH25,2)*AH26)</f>
        <v>#N/A</v>
      </c>
      <c r="AH31" s="9"/>
      <c r="AI31" s="9"/>
      <c r="AJ31" s="9" t="e">
        <f>IF(OR(AJ30="Zakřížkuj pouze jednu hodnotu!",AJ30="Rozporné tvrzení!"),"??",VLOOKUP(Číselníky!$E$10,'Tabulka k vyplnění'!AJ6:AK25,2)*AK26)</f>
        <v>#N/A</v>
      </c>
      <c r="AK31" s="9"/>
      <c r="AL31" s="9"/>
      <c r="AM31" s="9"/>
    </row>
    <row r="32" spans="1:558" ht="57" hidden="1" customHeight="1" x14ac:dyDescent="0.25">
      <c r="A32" s="160" t="s">
        <v>42</v>
      </c>
      <c r="B32" s="160"/>
      <c r="C32" s="9" t="e">
        <f>IF(OR('Tabulka k vyplnění'!E5=Číselníky!$E$6,C30=Číselníky!$E$14),C31,0)</f>
        <v>#N/A</v>
      </c>
      <c r="D32" s="9"/>
      <c r="E32" s="9"/>
      <c r="F32" s="9" t="e">
        <f>IF(OR('Tabulka k vyplnění'!H5=Číselníky!$E$6,F30=Číselníky!$E$14),F31,0)</f>
        <v>#N/A</v>
      </c>
      <c r="G32" s="9"/>
      <c r="H32" s="9"/>
      <c r="I32" s="9" t="e">
        <f>IF(OR('Tabulka k vyplnění'!K5=Číselníky!$E$6,I30=Číselníky!$E$14),I31,0)</f>
        <v>#N/A</v>
      </c>
      <c r="J32" s="26"/>
      <c r="K32" s="19"/>
      <c r="L32" s="9" t="e">
        <f>IF(OR('Tabulka k vyplnění'!N5=Číselníky!$E$6,L30=Číselníky!$E$14),L31,0)</f>
        <v>#N/A</v>
      </c>
      <c r="M32" s="9"/>
      <c r="N32" s="9"/>
      <c r="O32" s="9">
        <f>IF(OR('Tabulka k vyplnění'!Q5=Číselníky!$E$6,O30=Číselníky!$E$14),O31,0)</f>
        <v>0</v>
      </c>
      <c r="P32" s="9"/>
      <c r="Q32" s="9"/>
      <c r="R32" s="9" t="e">
        <f>IF(OR('Tabulka k vyplnění'!T5=Číselníky!$E$6,R30=Číselníky!$E$14),R31,0)</f>
        <v>#N/A</v>
      </c>
      <c r="S32" s="26"/>
      <c r="T32" s="9"/>
      <c r="U32" s="9" t="e">
        <f>IF(OR('Tabulka k vyplnění'!W5=Číselníky!$E$6,U30=Číselníky!$E$14),U31,0)</f>
        <v>#N/A</v>
      </c>
      <c r="V32" s="9"/>
      <c r="W32" s="9"/>
      <c r="X32" s="9" t="e">
        <f>IF(OR('Tabulka k vyplnění'!Z5=Číselníky!$E$6,X30=Číselníky!$E$14),X31,0)</f>
        <v>#N/A</v>
      </c>
      <c r="Y32" s="9"/>
      <c r="Z32" s="9"/>
      <c r="AA32" s="9" t="e">
        <f>IF(OR('Tabulka k vyplnění'!AC5=Číselníky!$E$6,AA30=Číselníky!$E$14),AA31,0)</f>
        <v>#N/A</v>
      </c>
      <c r="AB32" s="9"/>
      <c r="AC32" s="9"/>
      <c r="AD32" s="9" t="e">
        <f>IF(OR('Tabulka k vyplnění'!AF5=Číselníky!$E$6,AD30=Číselníky!$E$14),AD31,0)</f>
        <v>#N/A</v>
      </c>
      <c r="AE32" s="9"/>
      <c r="AF32" s="9"/>
      <c r="AG32" s="9" t="e">
        <f>IF(OR('Tabulka k vyplnění'!AI5=Číselníky!$E$6,AG30=Číselníky!$E$14),AG31,0)</f>
        <v>#N/A</v>
      </c>
      <c r="AH32" s="9"/>
      <c r="AI32" s="9"/>
      <c r="AJ32" s="9" t="e">
        <f>IF(OR('Tabulka k vyplnění'!AL5=Číselníky!$E$6,AJ30=Číselníky!$E$14),AJ31,0)</f>
        <v>#N/A</v>
      </c>
      <c r="AK32" s="9"/>
      <c r="AL32" s="9"/>
      <c r="AM32" s="9"/>
    </row>
    <row r="33" spans="1:39" hidden="1" x14ac:dyDescent="0.25">
      <c r="A33" s="159" t="s">
        <v>20</v>
      </c>
      <c r="B33" s="159"/>
      <c r="C33" s="9" t="e">
        <f>C32+F32+I32+L32+O32+R32+U32+X32+AA32+AD32+AG32+AJ32</f>
        <v>#N/A</v>
      </c>
      <c r="D33" s="9"/>
      <c r="E33" s="9"/>
      <c r="F33" s="9"/>
      <c r="G33" s="9"/>
      <c r="H33" s="9"/>
      <c r="I33" s="9"/>
      <c r="J33" s="26"/>
      <c r="K33" s="19"/>
      <c r="L33" s="9"/>
      <c r="M33" s="9"/>
      <c r="N33" s="9"/>
      <c r="O33" s="9"/>
      <c r="P33" s="9"/>
      <c r="Q33" s="9"/>
      <c r="R33" s="9"/>
      <c r="S33" s="26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</row>
    <row r="34" spans="1:39" hidden="1" x14ac:dyDescent="0.25">
      <c r="A34" s="64" t="s">
        <v>21</v>
      </c>
      <c r="B34" s="64"/>
      <c r="C34" s="9" t="e">
        <f>C33/C36</f>
        <v>#N/A</v>
      </c>
      <c r="D34" s="9"/>
      <c r="E34" s="9"/>
      <c r="F34" s="9"/>
      <c r="G34" s="9"/>
      <c r="H34" s="9"/>
      <c r="I34" s="9"/>
      <c r="J34" s="26"/>
      <c r="K34" s="19"/>
      <c r="L34" s="9"/>
      <c r="M34" s="9"/>
      <c r="N34" s="9"/>
      <c r="O34" s="9"/>
      <c r="P34" s="9"/>
      <c r="Q34" s="9"/>
      <c r="R34" s="9"/>
      <c r="S34" s="26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</row>
    <row r="35" spans="1:39" hidden="1" x14ac:dyDescent="0.25">
      <c r="A35" s="9" t="s">
        <v>93</v>
      </c>
      <c r="B35" s="9"/>
      <c r="C35" s="9">
        <f>+COUNTIF(C32:AL32,Číselníky!E15)</f>
        <v>0</v>
      </c>
      <c r="D35" s="9"/>
      <c r="E35" s="9"/>
      <c r="F35" s="9"/>
      <c r="G35" s="9"/>
      <c r="H35" s="9"/>
      <c r="I35" s="9"/>
      <c r="J35" s="26"/>
      <c r="K35" s="19"/>
      <c r="L35" s="9"/>
      <c r="M35" s="9"/>
      <c r="N35" s="9"/>
      <c r="O35" s="9"/>
      <c r="P35" s="9"/>
      <c r="Q35" s="9"/>
      <c r="R35" s="9"/>
      <c r="S35" s="26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</row>
    <row r="36" spans="1:39" hidden="1" x14ac:dyDescent="0.25">
      <c r="A36" s="9" t="s">
        <v>18</v>
      </c>
      <c r="B36" s="9"/>
      <c r="C36" s="9">
        <f>COUNTIF('Tabulka k vyplnění'!C5:AL5,Číselníky!E6)</f>
        <v>11</v>
      </c>
      <c r="D36" s="9"/>
      <c r="E36" s="9"/>
      <c r="F36" s="9"/>
      <c r="G36" s="9"/>
      <c r="H36" s="9"/>
      <c r="I36" s="9"/>
      <c r="J36" s="26"/>
      <c r="K36" s="19"/>
      <c r="L36" s="9"/>
      <c r="M36" s="9"/>
      <c r="N36" s="9"/>
      <c r="O36" s="9"/>
      <c r="P36" s="9"/>
      <c r="Q36" s="9"/>
      <c r="R36" s="9"/>
      <c r="S36" s="26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</row>
    <row r="37" spans="1:39" hidden="1" x14ac:dyDescent="0.25">
      <c r="A37" s="9" t="s">
        <v>28</v>
      </c>
      <c r="B37" s="9"/>
      <c r="C37" s="9">
        <f>COUNTIF(C30:AL30,"OK")</f>
        <v>0</v>
      </c>
      <c r="D37" s="9"/>
      <c r="E37" s="9"/>
      <c r="F37" s="9"/>
      <c r="G37" s="9"/>
      <c r="H37" s="9"/>
      <c r="I37" s="9"/>
      <c r="J37" s="26"/>
      <c r="K37" s="19"/>
      <c r="L37" s="9"/>
      <c r="M37" s="9"/>
      <c r="N37" s="9"/>
      <c r="O37" s="9"/>
      <c r="P37" s="9"/>
      <c r="Q37" s="9"/>
      <c r="R37" s="9"/>
      <c r="S37" s="26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</row>
    <row r="38" spans="1:39" hidden="1" x14ac:dyDescent="0.25">
      <c r="A38" s="9" t="s">
        <v>40</v>
      </c>
      <c r="B38" s="9"/>
      <c r="C38" s="9">
        <f>COUNTIF(C6:C25,Číselníky!$E$10)</f>
        <v>0</v>
      </c>
      <c r="D38" s="9"/>
      <c r="E38" s="9"/>
      <c r="F38" s="9">
        <f>COUNTIF(F6:F25,Číselníky!$E$10)</f>
        <v>0</v>
      </c>
      <c r="G38" s="9"/>
      <c r="H38" s="9"/>
      <c r="I38" s="9">
        <f>COUNTIF(I6:I25,Číselníky!$E$10)</f>
        <v>0</v>
      </c>
      <c r="J38" s="26"/>
      <c r="K38" s="19"/>
      <c r="L38" s="9">
        <f>COUNTIF(L6:L25,Číselníky!$E$10)</f>
        <v>0</v>
      </c>
      <c r="M38" s="9"/>
      <c r="N38" s="9"/>
      <c r="O38" s="9">
        <f>COUNTIF(O6:O25,Číselníky!$E$10)</f>
        <v>0</v>
      </c>
      <c r="P38" s="9"/>
      <c r="Q38" s="9"/>
      <c r="R38" s="9">
        <f>COUNTIF(R6:R25,Číselníky!$E$10)</f>
        <v>0</v>
      </c>
      <c r="S38" s="26"/>
      <c r="T38" s="9"/>
      <c r="U38" s="9">
        <f>COUNTIF(U6:U25,Číselníky!$E$10)</f>
        <v>0</v>
      </c>
      <c r="V38" s="9"/>
      <c r="W38" s="9"/>
      <c r="X38" s="9">
        <f>COUNTIF(X6:X25,Číselníky!$E$10)</f>
        <v>0</v>
      </c>
      <c r="Y38" s="9"/>
      <c r="Z38" s="9"/>
      <c r="AA38" s="9">
        <f>COUNTIF(AA6:AA25,Číselníky!$E$10)</f>
        <v>0</v>
      </c>
      <c r="AB38" s="9"/>
      <c r="AC38" s="9"/>
      <c r="AD38" s="9">
        <f>COUNTIF(AD6:AD25,Číselníky!$E$10)</f>
        <v>0</v>
      </c>
      <c r="AE38" s="9"/>
      <c r="AF38" s="9"/>
      <c r="AG38" s="9">
        <f>COUNTIF(AG6:AG25,Číselníky!$E$10)</f>
        <v>0</v>
      </c>
      <c r="AH38" s="9"/>
      <c r="AI38" s="9"/>
      <c r="AJ38" s="9">
        <f>COUNTIF(AJ6:AJ25,Číselníky!$E$10)</f>
        <v>0</v>
      </c>
      <c r="AK38" s="9"/>
      <c r="AL38" s="9"/>
      <c r="AM38" s="9"/>
    </row>
    <row r="39" spans="1:39" hidden="1" x14ac:dyDescent="0.25">
      <c r="A39" s="9"/>
      <c r="B39" s="9"/>
      <c r="C39" s="9"/>
      <c r="D39" s="9"/>
      <c r="E39" s="9"/>
      <c r="F39" s="9"/>
      <c r="G39" s="9"/>
      <c r="H39" s="9"/>
      <c r="I39" s="9"/>
      <c r="J39" s="26"/>
      <c r="K39" s="19"/>
      <c r="L39" s="9"/>
      <c r="M39" s="9"/>
      <c r="N39" s="9"/>
      <c r="O39" s="9"/>
      <c r="P39" s="9"/>
      <c r="Q39" s="9"/>
      <c r="R39" s="9"/>
      <c r="S39" s="26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1:39" hidden="1" x14ac:dyDescent="0.25">
      <c r="A40" s="9" t="s">
        <v>27</v>
      </c>
      <c r="B40" s="9"/>
      <c r="C40" s="9">
        <f>12-C36</f>
        <v>1</v>
      </c>
      <c r="D40" s="9"/>
      <c r="E40" s="9"/>
      <c r="F40" s="9"/>
      <c r="G40" s="9"/>
      <c r="H40" s="9"/>
      <c r="I40" s="9"/>
      <c r="J40" s="26"/>
      <c r="K40" s="19"/>
      <c r="L40" s="9"/>
      <c r="M40" s="9"/>
      <c r="N40" s="9"/>
      <c r="O40" s="9"/>
      <c r="P40" s="9"/>
      <c r="Q40" s="9"/>
      <c r="R40" s="9"/>
      <c r="S40" s="26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:39" hidden="1" x14ac:dyDescent="0.25">
      <c r="A41" s="9" t="s">
        <v>91</v>
      </c>
      <c r="B41" s="9"/>
      <c r="C41" s="9">
        <f>+COUNTIF((C28:AL28),Číselníky!E13)</f>
        <v>1</v>
      </c>
      <c r="D41" s="9"/>
      <c r="E41" s="9"/>
      <c r="F41" s="9"/>
      <c r="G41" s="9"/>
      <c r="H41" s="9"/>
      <c r="I41" s="9"/>
      <c r="J41" s="26"/>
      <c r="K41" s="19"/>
      <c r="L41" s="9"/>
      <c r="M41" s="9"/>
      <c r="N41" s="9"/>
      <c r="O41" s="9"/>
      <c r="P41" s="9"/>
      <c r="Q41" s="9"/>
      <c r="R41" s="9"/>
      <c r="S41" s="26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:39" x14ac:dyDescent="0.25">
      <c r="A42" s="9"/>
      <c r="B42" s="9"/>
      <c r="C42" s="9"/>
      <c r="D42" s="9"/>
      <c r="E42" s="9"/>
      <c r="F42" s="9"/>
      <c r="G42" s="9"/>
      <c r="H42" s="9"/>
      <c r="I42" s="9"/>
      <c r="J42" s="26"/>
      <c r="K42" s="19"/>
      <c r="L42" s="9"/>
      <c r="M42" s="9"/>
      <c r="N42" s="9"/>
      <c r="O42" s="9"/>
      <c r="P42" s="9"/>
      <c r="Q42" s="9"/>
      <c r="R42" s="9"/>
      <c r="S42" s="26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</row>
    <row r="43" spans="1:39" x14ac:dyDescent="0.25">
      <c r="A43" s="85" t="s">
        <v>45</v>
      </c>
      <c r="C43" s="9"/>
      <c r="D43" s="9"/>
      <c r="E43" s="9"/>
      <c r="F43" s="9"/>
      <c r="G43" s="9"/>
      <c r="H43" s="9"/>
      <c r="I43" s="9"/>
      <c r="J43" s="26"/>
      <c r="K43" s="19"/>
      <c r="L43" s="9"/>
      <c r="M43" s="9"/>
      <c r="N43" s="9"/>
      <c r="O43" s="9"/>
      <c r="P43" s="9"/>
      <c r="Q43" s="9"/>
      <c r="R43" s="9"/>
      <c r="S43" s="26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</row>
  </sheetData>
  <sheetProtection password="8899" sheet="1" formatCells="0" selectLockedCells="1"/>
  <protectedRanges>
    <protectedRange sqref="C6:C25 E5 F6:F25 H5 I6:I25 K5 R6:R25 T5 U6:U25 W5 X6:X25 Z5 AA6:AA25 AC5 AD6:AD25 AF5 AG6:AG25 AI5 AJ6:AJ25 AL5 C28:AL28" name="LIST2"/>
    <protectedRange sqref="L6:L25 N5 Q5 O6:O25" name="LIST2_1"/>
  </protectedRanges>
  <mergeCells count="206">
    <mergeCell ref="X4:Z4"/>
    <mergeCell ref="AA4:AC4"/>
    <mergeCell ref="I4:K4"/>
    <mergeCell ref="L4:N4"/>
    <mergeCell ref="R6:R10"/>
    <mergeCell ref="L6:L10"/>
    <mergeCell ref="I6:I10"/>
    <mergeCell ref="B6:B10"/>
    <mergeCell ref="A6:A25"/>
    <mergeCell ref="E6:E10"/>
    <mergeCell ref="H6:H10"/>
    <mergeCell ref="K6:K10"/>
    <mergeCell ref="E11:E15"/>
    <mergeCell ref="K11:K15"/>
    <mergeCell ref="B21:B25"/>
    <mergeCell ref="B11:B15"/>
    <mergeCell ref="B16:B20"/>
    <mergeCell ref="D6:D10"/>
    <mergeCell ref="C6:C10"/>
    <mergeCell ref="D11:D15"/>
    <mergeCell ref="C11:C15"/>
    <mergeCell ref="D16:D20"/>
    <mergeCell ref="D21:D25"/>
    <mergeCell ref="W16:W20"/>
    <mergeCell ref="T6:T10"/>
    <mergeCell ref="F6:F10"/>
    <mergeCell ref="U16:U20"/>
    <mergeCell ref="U11:U15"/>
    <mergeCell ref="R16:R20"/>
    <mergeCell ref="L16:L20"/>
    <mergeCell ref="I16:I20"/>
    <mergeCell ref="F16:F20"/>
    <mergeCell ref="K16:K20"/>
    <mergeCell ref="N16:N20"/>
    <mergeCell ref="U6:U10"/>
    <mergeCell ref="G6:G10"/>
    <mergeCell ref="M6:M10"/>
    <mergeCell ref="J6:J10"/>
    <mergeCell ref="M11:M15"/>
    <mergeCell ref="J11:J15"/>
    <mergeCell ref="G11:G15"/>
    <mergeCell ref="S16:S20"/>
    <mergeCell ref="M16:M20"/>
    <mergeCell ref="J16:J20"/>
    <mergeCell ref="G16:G20"/>
    <mergeCell ref="I11:I15"/>
    <mergeCell ref="F11:F15"/>
    <mergeCell ref="S11:S15"/>
    <mergeCell ref="F30:H30"/>
    <mergeCell ref="I30:K30"/>
    <mergeCell ref="R30:T30"/>
    <mergeCell ref="C2:AL2"/>
    <mergeCell ref="C3:E3"/>
    <mergeCell ref="F3:H3"/>
    <mergeCell ref="I3:K3"/>
    <mergeCell ref="R3:T3"/>
    <mergeCell ref="U3:W3"/>
    <mergeCell ref="X3:Z3"/>
    <mergeCell ref="AA3:AC3"/>
    <mergeCell ref="AJ3:AL3"/>
    <mergeCell ref="AD3:AF3"/>
    <mergeCell ref="AG3:AI3"/>
    <mergeCell ref="AC21:AC25"/>
    <mergeCell ref="AF21:AF25"/>
    <mergeCell ref="AL21:AL25"/>
    <mergeCell ref="E16:E20"/>
    <mergeCell ref="H11:H15"/>
    <mergeCell ref="AL11:AL15"/>
    <mergeCell ref="H16:H20"/>
    <mergeCell ref="U21:U25"/>
    <mergeCell ref="C4:E4"/>
    <mergeCell ref="F4:H4"/>
    <mergeCell ref="G21:G25"/>
    <mergeCell ref="V16:V20"/>
    <mergeCell ref="A33:B33"/>
    <mergeCell ref="A32:B32"/>
    <mergeCell ref="A31:B31"/>
    <mergeCell ref="C21:C25"/>
    <mergeCell ref="C16:C20"/>
    <mergeCell ref="AJ30:AL30"/>
    <mergeCell ref="AD4:AF4"/>
    <mergeCell ref="AJ4:AL4"/>
    <mergeCell ref="R4:T4"/>
    <mergeCell ref="U4:W4"/>
    <mergeCell ref="E21:E25"/>
    <mergeCell ref="H21:H25"/>
    <mergeCell ref="K21:K25"/>
    <mergeCell ref="N21:N25"/>
    <mergeCell ref="T21:T25"/>
    <mergeCell ref="W21:W25"/>
    <mergeCell ref="Z21:Z25"/>
    <mergeCell ref="U30:W30"/>
    <mergeCell ref="X30:Z30"/>
    <mergeCell ref="AA30:AC30"/>
    <mergeCell ref="AD30:AF30"/>
    <mergeCell ref="C30:E30"/>
    <mergeCell ref="T16:T20"/>
    <mergeCell ref="R11:R15"/>
    <mergeCell ref="W11:W15"/>
    <mergeCell ref="V11:V15"/>
    <mergeCell ref="R21:R25"/>
    <mergeCell ref="L21:L25"/>
    <mergeCell ref="I21:I25"/>
    <mergeCell ref="AA21:AA25"/>
    <mergeCell ref="AA16:AA20"/>
    <mergeCell ref="X16:X20"/>
    <mergeCell ref="Y21:Y25"/>
    <mergeCell ref="V21:V25"/>
    <mergeCell ref="S21:S25"/>
    <mergeCell ref="M21:M25"/>
    <mergeCell ref="J21:J25"/>
    <mergeCell ref="N11:N15"/>
    <mergeCell ref="F21:F25"/>
    <mergeCell ref="V6:V10"/>
    <mergeCell ref="AJ6:AJ10"/>
    <mergeCell ref="AD6:AD10"/>
    <mergeCell ref="Y16:Y20"/>
    <mergeCell ref="Y11:Y15"/>
    <mergeCell ref="Y6:Y10"/>
    <mergeCell ref="Z11:Z15"/>
    <mergeCell ref="AC11:AC15"/>
    <mergeCell ref="Z6:Z10"/>
    <mergeCell ref="Z16:Z20"/>
    <mergeCell ref="AC16:AC20"/>
    <mergeCell ref="AF16:AF20"/>
    <mergeCell ref="AD16:AD20"/>
    <mergeCell ref="AJ11:AJ15"/>
    <mergeCell ref="AD11:AD15"/>
    <mergeCell ref="W6:W10"/>
    <mergeCell ref="S6:S10"/>
    <mergeCell ref="AA11:AA15"/>
    <mergeCell ref="AA6:AA10"/>
    <mergeCell ref="X6:X10"/>
    <mergeCell ref="X21:X25"/>
    <mergeCell ref="T11:T15"/>
    <mergeCell ref="X11:X15"/>
    <mergeCell ref="AG30:AI30"/>
    <mergeCell ref="AK21:AK25"/>
    <mergeCell ref="AE21:AE25"/>
    <mergeCell ref="AB21:AB25"/>
    <mergeCell ref="AF11:AF15"/>
    <mergeCell ref="AC6:AC10"/>
    <mergeCell ref="AF6:AF10"/>
    <mergeCell ref="AD21:AD25"/>
    <mergeCell ref="AD28:AF28"/>
    <mergeCell ref="AG28:AI28"/>
    <mergeCell ref="AJ28:AL28"/>
    <mergeCell ref="AK6:AK10"/>
    <mergeCell ref="AE16:AE20"/>
    <mergeCell ref="AE11:AE15"/>
    <mergeCell ref="AE6:AE10"/>
    <mergeCell ref="AB16:AB20"/>
    <mergeCell ref="AB11:AB15"/>
    <mergeCell ref="AB6:AB10"/>
    <mergeCell ref="AI6:AI10"/>
    <mergeCell ref="AM4:AN4"/>
    <mergeCell ref="AG4:AI4"/>
    <mergeCell ref="AG6:AG10"/>
    <mergeCell ref="AH11:AH15"/>
    <mergeCell ref="AH6:AH10"/>
    <mergeCell ref="AG11:AG15"/>
    <mergeCell ref="AH21:AH25"/>
    <mergeCell ref="AG21:AG25"/>
    <mergeCell ref="AH16:AH20"/>
    <mergeCell ref="AG16:AG20"/>
    <mergeCell ref="AI21:AI25"/>
    <mergeCell ref="AI16:AI20"/>
    <mergeCell ref="AI11:AI15"/>
    <mergeCell ref="AL6:AL10"/>
    <mergeCell ref="AJ21:AJ25"/>
    <mergeCell ref="AJ16:AJ20"/>
    <mergeCell ref="AL16:AL20"/>
    <mergeCell ref="AK16:AK20"/>
    <mergeCell ref="AK11:AK15"/>
    <mergeCell ref="A28:B28"/>
    <mergeCell ref="C27:K27"/>
    <mergeCell ref="AD27:AL27"/>
    <mergeCell ref="L27:W27"/>
    <mergeCell ref="X27:AC27"/>
    <mergeCell ref="C28:E28"/>
    <mergeCell ref="F28:H28"/>
    <mergeCell ref="I28:K28"/>
    <mergeCell ref="L28:N28"/>
    <mergeCell ref="R28:T28"/>
    <mergeCell ref="U28:W28"/>
    <mergeCell ref="X28:Z28"/>
    <mergeCell ref="AA28:AC28"/>
    <mergeCell ref="O28:Q28"/>
    <mergeCell ref="O30:Q30"/>
    <mergeCell ref="L3:Q3"/>
    <mergeCell ref="O4:Q4"/>
    <mergeCell ref="O6:O10"/>
    <mergeCell ref="O11:O15"/>
    <mergeCell ref="O16:O20"/>
    <mergeCell ref="O21:O25"/>
    <mergeCell ref="P6:P10"/>
    <mergeCell ref="P11:P15"/>
    <mergeCell ref="P16:P20"/>
    <mergeCell ref="P21:P25"/>
    <mergeCell ref="Q6:Q10"/>
    <mergeCell ref="Q11:Q15"/>
    <mergeCell ref="Q16:Q20"/>
    <mergeCell ref="Q21:Q25"/>
    <mergeCell ref="L30:N30"/>
    <mergeCell ref="L11:L15"/>
    <mergeCell ref="N6:N10"/>
  </mergeCells>
  <conditionalFormatting sqref="C30:E30">
    <cfRule type="cellIs" dxfId="58" priority="108" operator="equal">
      <formula>"Není relevantní."</formula>
    </cfRule>
    <cfRule type="cellIs" dxfId="57" priority="109" operator="equal">
      <formula>"OK"</formula>
    </cfRule>
    <cfRule type="cellIs" dxfId="56" priority="110" operator="equal">
      <formula>"Zakřížkuj pouze jednu hodnotu!"</formula>
    </cfRule>
    <cfRule type="cellIs" dxfId="55" priority="131" operator="equal">
      <formula>"Zakřížkuj dosaženou hodnotu!"</formula>
    </cfRule>
  </conditionalFormatting>
  <conditionalFormatting sqref="F30:H30">
    <cfRule type="cellIs" dxfId="54" priority="64" operator="equal">
      <formula>"Není relevantní."</formula>
    </cfRule>
    <cfRule type="cellIs" dxfId="53" priority="65" operator="equal">
      <formula>"OK"</formula>
    </cfRule>
    <cfRule type="cellIs" dxfId="52" priority="66" operator="equal">
      <formula>"Zakřížkuj pouze jednu hodnotu!"</formula>
    </cfRule>
    <cfRule type="cellIs" dxfId="51" priority="67" operator="equal">
      <formula>"Zakřížkuj dosaženou hodnotu!"</formula>
    </cfRule>
  </conditionalFormatting>
  <conditionalFormatting sqref="I30:K30">
    <cfRule type="cellIs" dxfId="50" priority="60" operator="equal">
      <formula>"Není relevantní."</formula>
    </cfRule>
    <cfRule type="cellIs" dxfId="49" priority="61" operator="equal">
      <formula>"OK"</formula>
    </cfRule>
    <cfRule type="cellIs" dxfId="48" priority="62" operator="equal">
      <formula>"Zakřížkuj pouze jednu hodnotu!"</formula>
    </cfRule>
    <cfRule type="cellIs" dxfId="47" priority="63" operator="equal">
      <formula>"Zakřížkuj dosaženou hodnotu!"</formula>
    </cfRule>
  </conditionalFormatting>
  <conditionalFormatting sqref="L30:N30">
    <cfRule type="cellIs" dxfId="46" priority="56" operator="equal">
      <formula>"Není relevantní."</formula>
    </cfRule>
    <cfRule type="cellIs" dxfId="45" priority="57" operator="equal">
      <formula>"OK"</formula>
    </cfRule>
    <cfRule type="cellIs" dxfId="44" priority="58" operator="equal">
      <formula>"Zakřížkuj pouze jednu hodnotu!"</formula>
    </cfRule>
    <cfRule type="cellIs" dxfId="43" priority="59" operator="equal">
      <formula>"Zakřížkuj dosaženou hodnotu!"</formula>
    </cfRule>
  </conditionalFormatting>
  <conditionalFormatting sqref="R30:T30">
    <cfRule type="cellIs" dxfId="42" priority="52" operator="equal">
      <formula>"Není relevantní."</formula>
    </cfRule>
    <cfRule type="cellIs" dxfId="41" priority="53" operator="equal">
      <formula>"OK"</formula>
    </cfRule>
    <cfRule type="cellIs" dxfId="40" priority="54" operator="equal">
      <formula>"Zakřížkuj pouze jednu hodnotu!"</formula>
    </cfRule>
    <cfRule type="cellIs" dxfId="39" priority="55" operator="equal">
      <formula>"Zakřížkuj dosaženou hodnotu!"</formula>
    </cfRule>
  </conditionalFormatting>
  <conditionalFormatting sqref="U30:W30">
    <cfRule type="cellIs" dxfId="38" priority="48" operator="equal">
      <formula>"Není relevantní."</formula>
    </cfRule>
    <cfRule type="cellIs" dxfId="37" priority="49" operator="equal">
      <formula>"OK"</formula>
    </cfRule>
    <cfRule type="cellIs" dxfId="36" priority="50" operator="equal">
      <formula>"Zakřížkuj pouze jednu hodnotu!"</formula>
    </cfRule>
    <cfRule type="cellIs" dxfId="35" priority="51" operator="equal">
      <formula>"Zakřížkuj dosaženou hodnotu!"</formula>
    </cfRule>
  </conditionalFormatting>
  <conditionalFormatting sqref="X30:Z30">
    <cfRule type="cellIs" dxfId="34" priority="40" operator="equal">
      <formula>"Není relevantní."</formula>
    </cfRule>
    <cfRule type="cellIs" dxfId="33" priority="41" operator="equal">
      <formula>"OK"</formula>
    </cfRule>
    <cfRule type="cellIs" dxfId="32" priority="42" operator="equal">
      <formula>"Zakřížkuj pouze jednu hodnotu!"</formula>
    </cfRule>
    <cfRule type="cellIs" dxfId="31" priority="43" operator="equal">
      <formula>"Zakřížkuj dosaženou hodnotu!"</formula>
    </cfRule>
  </conditionalFormatting>
  <conditionalFormatting sqref="AA30:AC30">
    <cfRule type="cellIs" dxfId="30" priority="36" operator="equal">
      <formula>"Není relevantní."</formula>
    </cfRule>
    <cfRule type="cellIs" dxfId="29" priority="37" operator="equal">
      <formula>"OK"</formula>
    </cfRule>
    <cfRule type="cellIs" dxfId="28" priority="38" operator="equal">
      <formula>"Zakřížkuj pouze jednu hodnotu!"</formula>
    </cfRule>
    <cfRule type="cellIs" dxfId="27" priority="39" operator="equal">
      <formula>"Zakřížkuj dosaženou hodnotu!"</formula>
    </cfRule>
  </conditionalFormatting>
  <conditionalFormatting sqref="AD30:AI30">
    <cfRule type="cellIs" dxfId="26" priority="32" operator="equal">
      <formula>"Není relevantní."</formula>
    </cfRule>
    <cfRule type="cellIs" dxfId="25" priority="33" operator="equal">
      <formula>"OK"</formula>
    </cfRule>
    <cfRule type="cellIs" dxfId="24" priority="34" operator="equal">
      <formula>"Zakřížkuj pouze jednu hodnotu!"</formula>
    </cfRule>
    <cfRule type="cellIs" dxfId="23" priority="35" operator="equal">
      <formula>"Zakřížkuj dosaženou hodnotu!"</formula>
    </cfRule>
  </conditionalFormatting>
  <conditionalFormatting sqref="C30:N30 R30:AL30">
    <cfRule type="cellIs" dxfId="22" priority="19" operator="equal">
      <formula>"Uveď odkaz na zdůvodnění"</formula>
    </cfRule>
    <cfRule type="cellIs" dxfId="21" priority="28" operator="equal">
      <formula>"Není relevantní."</formula>
    </cfRule>
    <cfRule type="cellIs" dxfId="20" priority="29" operator="equal">
      <formula>"OK"</formula>
    </cfRule>
    <cfRule type="cellIs" dxfId="19" priority="30" operator="equal">
      <formula>"Zakřížkuj pouze jednu hodnotu!"</formula>
    </cfRule>
    <cfRule type="cellIs" dxfId="18" priority="31" operator="equal">
      <formula>"Zakřížkuj dosaženou hodnotu!"</formula>
    </cfRule>
  </conditionalFormatting>
  <conditionalFormatting sqref="C28:N28 R28:AL28">
    <cfRule type="cellIs" dxfId="17" priority="22" operator="notEqual">
      <formula>"ZDŮVODNIT"</formula>
    </cfRule>
    <cfRule type="cellIs" dxfId="16" priority="23" operator="equal">
      <formula>"ZDŮVODNIT"</formula>
    </cfRule>
  </conditionalFormatting>
  <conditionalFormatting sqref="E5 H5 K5 T5 W5 Z5 AC5 AF5 AI5 AL5">
    <cfRule type="cellIs" dxfId="15" priority="21" operator="equal">
      <formula>"NENÍ relevantní"</formula>
    </cfRule>
  </conditionalFormatting>
  <conditionalFormatting sqref="C30:N30 R30:AL30">
    <cfRule type="cellIs" dxfId="14" priority="20" operator="equal">
      <formula>"Rozporné tvrzení!"</formula>
    </cfRule>
  </conditionalFormatting>
  <conditionalFormatting sqref="N5">
    <cfRule type="cellIs" dxfId="13" priority="18" operator="equal">
      <formula>"NENÍ relevantní"</formula>
    </cfRule>
  </conditionalFormatting>
  <conditionalFormatting sqref="Q5">
    <cfRule type="cellIs" dxfId="12" priority="15" operator="equal">
      <formula>"NENÍ relevantní"</formula>
    </cfRule>
  </conditionalFormatting>
  <conditionalFormatting sqref="O30:Q30">
    <cfRule type="cellIs" dxfId="11" priority="9" operator="equal">
      <formula>"Není relevantní."</formula>
    </cfRule>
    <cfRule type="cellIs" dxfId="10" priority="10" operator="equal">
      <formula>"OK"</formula>
    </cfRule>
    <cfRule type="cellIs" dxfId="9" priority="11" operator="equal">
      <formula>"Zakřížkuj pouze jednu hodnotu!"</formula>
    </cfRule>
    <cfRule type="cellIs" dxfId="8" priority="12" operator="equal">
      <formula>"Zakřížkuj dosaženou hodnotu!"</formula>
    </cfRule>
  </conditionalFormatting>
  <conditionalFormatting sqref="O30:Q30">
    <cfRule type="cellIs" dxfId="7" priority="3" operator="equal">
      <formula>"Uveď odkaz na zdůvodnění"</formula>
    </cfRule>
    <cfRule type="cellIs" dxfId="6" priority="5" operator="equal">
      <formula>"Není relevantní."</formula>
    </cfRule>
    <cfRule type="cellIs" dxfId="5" priority="6" operator="equal">
      <formula>"OK"</formula>
    </cfRule>
    <cfRule type="cellIs" dxfId="4" priority="7" operator="equal">
      <formula>"Zakřížkuj pouze jednu hodnotu!"</formula>
    </cfRule>
    <cfRule type="cellIs" dxfId="3" priority="8" operator="equal">
      <formula>"Zakřížkuj dosaženou hodnotu!"</formula>
    </cfRule>
  </conditionalFormatting>
  <conditionalFormatting sqref="O30:Q30">
    <cfRule type="cellIs" dxfId="2" priority="4" operator="equal">
      <formula>"Rozporné tvrzení!"</formula>
    </cfRule>
  </conditionalFormatting>
  <conditionalFormatting sqref="O28:Q28">
    <cfRule type="cellIs" dxfId="1" priority="1" operator="notEqual">
      <formula>"ZDŮVODNIT"</formula>
    </cfRule>
    <cfRule type="cellIs" dxfId="0" priority="2" operator="equal">
      <formula>"ZDŮVODNIT"</formula>
    </cfRule>
  </conditionalFormatting>
  <pageMargins left="0.23622047244094491" right="0.23622047244094491" top="0.74803149606299213" bottom="0.74803149606299213" header="0.31496062992125984" footer="0.31496062992125984"/>
  <pageSetup paperSize="284" scale="4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Číselníky!$E$6:$E$7</xm:f>
          </x14:formula1>
          <xm:sqref>E5 H5 K5 AI5 T5 W5 Z5 AL5 AC5 AF5 N5 Q5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5:E15"/>
  <sheetViews>
    <sheetView workbookViewId="0">
      <selection activeCell="E16" sqref="E16"/>
    </sheetView>
  </sheetViews>
  <sheetFormatPr defaultRowHeight="15" x14ac:dyDescent="0.25"/>
  <cols>
    <col min="2" max="2" width="15.85546875" customWidth="1"/>
  </cols>
  <sheetData>
    <row r="5" spans="3:5" x14ac:dyDescent="0.25">
      <c r="C5" s="2" t="s">
        <v>12</v>
      </c>
      <c r="E5" s="2" t="s">
        <v>41</v>
      </c>
    </row>
    <row r="6" spans="3:5" x14ac:dyDescent="0.25">
      <c r="C6" s="1">
        <v>0</v>
      </c>
      <c r="E6" t="s">
        <v>14</v>
      </c>
    </row>
    <row r="7" spans="3:5" x14ac:dyDescent="0.25">
      <c r="C7" s="1">
        <v>5</v>
      </c>
      <c r="E7" t="s">
        <v>15</v>
      </c>
    </row>
    <row r="8" spans="3:5" x14ac:dyDescent="0.25">
      <c r="C8" s="1">
        <v>10</v>
      </c>
    </row>
    <row r="9" spans="3:5" x14ac:dyDescent="0.25">
      <c r="C9" s="1">
        <v>20</v>
      </c>
      <c r="E9" s="2" t="s">
        <v>17</v>
      </c>
    </row>
    <row r="10" spans="3:5" x14ac:dyDescent="0.25">
      <c r="E10" t="s">
        <v>16</v>
      </c>
    </row>
    <row r="12" spans="3:5" x14ac:dyDescent="0.25">
      <c r="E12" s="2" t="s">
        <v>90</v>
      </c>
    </row>
    <row r="13" spans="3:5" x14ac:dyDescent="0.25">
      <c r="E13" t="s">
        <v>89</v>
      </c>
    </row>
    <row r="14" spans="3:5" x14ac:dyDescent="0.25">
      <c r="E14" t="s">
        <v>92</v>
      </c>
    </row>
    <row r="15" spans="3:5" x14ac:dyDescent="0.25">
      <c r="E15" t="s">
        <v>94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C539C6A953AD4B8E4A10EDC926A01C" ma:contentTypeVersion="12" ma:contentTypeDescription="Create a new document." ma:contentTypeScope="" ma:versionID="1806bf7d81fcfeaa91b073d7f697862b">
  <xsd:schema xmlns:xsd="http://www.w3.org/2001/XMLSchema" xmlns:xs="http://www.w3.org/2001/XMLSchema" xmlns:p="http://schemas.microsoft.com/office/2006/metadata/properties" xmlns:ns3="d8623160-0afc-41ae-a12b-f926e73c7559" xmlns:ns4="ecd4fabc-8a01-478b-8882-2f9ebaa6f8a8" targetNamespace="http://schemas.microsoft.com/office/2006/metadata/properties" ma:root="true" ma:fieldsID="ef3683b00b8315c0f0d114a07598c3f0" ns3:_="" ns4:_="">
    <xsd:import namespace="d8623160-0afc-41ae-a12b-f926e73c7559"/>
    <xsd:import namespace="ecd4fabc-8a01-478b-8882-2f9ebaa6f8a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23160-0afc-41ae-a12b-f926e73c75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d4fabc-8a01-478b-8882-2f9ebaa6f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EE4F40-6D2A-4F97-B19F-4DCE16898363}">
  <ds:schemaRefs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d8623160-0afc-41ae-a12b-f926e73c7559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ecd4fabc-8a01-478b-8882-2f9ebaa6f8a8"/>
  </ds:schemaRefs>
</ds:datastoreItem>
</file>

<file path=customXml/itemProps2.xml><?xml version="1.0" encoding="utf-8"?>
<ds:datastoreItem xmlns:ds="http://schemas.openxmlformats.org/officeDocument/2006/customXml" ds:itemID="{32EF749C-CD32-43DB-A85E-43D3D4830C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A80283-19BC-4A22-8976-816B937EB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623160-0afc-41ae-a12b-f926e73c7559"/>
    <ds:schemaRef ds:uri="ecd4fabc-8a01-478b-8882-2f9ebaa6f8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Celkový přehled</vt:lpstr>
      <vt:lpstr>Tabulka k vyplnění</vt:lpstr>
      <vt:lpstr>Číselníky</vt:lpstr>
      <vt:lpstr>'Tabulka k vyplnění'!Oblast_tisku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Koten</dc:creator>
  <cp:lastModifiedBy>DavidovaT</cp:lastModifiedBy>
  <cp:lastPrinted>2022-03-22T14:30:08Z</cp:lastPrinted>
  <dcterms:created xsi:type="dcterms:W3CDTF">2020-06-04T09:01:54Z</dcterms:created>
  <dcterms:modified xsi:type="dcterms:W3CDTF">2022-09-09T06:46:28Z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0x0101005DC539C6A953AD4B8E4A10EDC926A01C</vt:lpwstr>
  </property>
</Properties>
</file>